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28905" windowHeight="16440" activeTab="1"/>
  </bookViews>
  <sheets>
    <sheet name="приложение № 4" sheetId="1" r:id="rId1"/>
    <sheet name="приложение №5" sheetId="2" r:id="rId2"/>
  </sheets>
  <definedNames>
    <definedName name="_xlnm.Print_Titles" localSheetId="0">'приложение № 4'!$9:$12</definedName>
    <definedName name="_xlnm.Print_Titles" localSheetId="1">'приложение №5'!$10:$13</definedName>
    <definedName name="_xlnm.Print_Area" localSheetId="0">'приложение № 4'!$A$1:$J$1069</definedName>
    <definedName name="_xlnm.Print_Area" localSheetId="1">'приложение №5'!$A$1:$I$919</definedName>
  </definedNames>
  <calcPr fullCalcOnLoad="1"/>
</workbook>
</file>

<file path=xl/sharedStrings.xml><?xml version="1.0" encoding="utf-8"?>
<sst xmlns="http://schemas.openxmlformats.org/spreadsheetml/2006/main" count="9776" uniqueCount="537">
  <si>
    <t>Субсидии местным бюджетам на организацию отдыха детей в каникулярное время</t>
  </si>
  <si>
    <t>4329980</t>
  </si>
  <si>
    <t>505 5082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</si>
  <si>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</si>
  <si>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881 0004</t>
  </si>
  <si>
    <t>Отдельные расходы на деятельность казенных учреждений (муниципальных органов)</t>
  </si>
  <si>
    <t>Исполнение судебных актов</t>
  </si>
  <si>
    <t>830</t>
  </si>
  <si>
    <t>Подпрограмма "Модернизация объектов коммунальной инфраструктуры"</t>
  </si>
  <si>
    <t>544 0702</t>
  </si>
  <si>
    <t>880 0000</t>
  </si>
  <si>
    <t>880 0001</t>
  </si>
  <si>
    <t>880 0002</t>
  </si>
  <si>
    <t>Отдельные расходы на муниципальное управление</t>
  </si>
  <si>
    <t>Премии и стипендии в области культуры и искусства, здравоохранения, образования, молодежной политики, физической культуры и спорта, сельского хозяйства, средств массовой информации, науки и техники и иные поощрения</t>
  </si>
  <si>
    <t>880 0003</t>
  </si>
  <si>
    <t>880 0004</t>
  </si>
  <si>
    <t>Расходы на подготовку, переподготовку и повышение квалификации кадров</t>
  </si>
  <si>
    <t>Расходы на эксплуатацию и развитие программных продуктов, на эксплуатацию информационно- телекоммуникационных систем и средств автоматизации.</t>
  </si>
  <si>
    <t>Областная целевая Программа развития образования в Челябинской области на 2013 - 2015 годы</t>
  </si>
  <si>
    <t>522 5400</t>
  </si>
  <si>
    <t>Капитальный ремонт государственного жилищного фонда субъектов Российской Федерации  и муниципального жилищного фонда</t>
  </si>
  <si>
    <t>351</t>
  </si>
  <si>
    <t>6500200</t>
  </si>
  <si>
    <t>Государственная программа Челябинской области "Развитие дорожного хозяйства в Челябинской области на 2014 - 2016 годы"</t>
  </si>
  <si>
    <t>Предоставление субсидий местным бюджетам на капитальный ремонт, ремонт и содержание автомобильных дорог общего пользования местного значения</t>
  </si>
  <si>
    <t>544 01 06</t>
  </si>
  <si>
    <t>544 00 00</t>
  </si>
  <si>
    <t>544 01 00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</si>
  <si>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</si>
  <si>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544 0700</t>
  </si>
  <si>
    <t>Государственная программа Челябинской области "Развитие физической культуры и спорта в Челябинской области" на 2014 год</t>
  </si>
  <si>
    <t>544 1600</t>
  </si>
  <si>
    <t>Субсидии местным бюджетам на организацию и осуществление мероприятий по работе с детьми и молодежью</t>
  </si>
  <si>
    <t>521 0139</t>
  </si>
  <si>
    <t>544 25 01</t>
  </si>
  <si>
    <t>Подпрограмма "Патриотическое воспитание молодых граждан Челябинской области" на 2014 год</t>
  </si>
  <si>
    <t>Государственная программа Челябинской области "Повышение эффективности реализации молодежной политики Челябинской области" на 2014 год</t>
  </si>
  <si>
    <t>544 25 00</t>
  </si>
  <si>
    <t>100 50 20</t>
  </si>
  <si>
    <t>Реализация мероприятий подпрограммы «Обеспечение жильем молодых семей» федеральной целевой программы «Жилище» на 2011 – 2015 годы</t>
  </si>
  <si>
    <t>Подпрограмма "Развитие системы ипотечного жилищного кредитования"</t>
  </si>
  <si>
    <t>544 0705</t>
  </si>
  <si>
    <t>Муниципальная программа "Комплексное развитие систем коммунальной инфраструктуры Снежинского городского округа"</t>
  </si>
  <si>
    <t>Расходы на 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</si>
  <si>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</si>
  <si>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гражданам, кроме публичных нормативных обязательств</t>
  </si>
  <si>
    <t>002 0402</t>
  </si>
  <si>
    <t>Содержание контрольно-счетных органов</t>
  </si>
  <si>
    <t>321</t>
  </si>
  <si>
    <t>Пособия, компенсации и иные социальные выплаты гражданам, кроме публичных нормативных обязательств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</si>
  <si>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</si>
  <si>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</si>
  <si>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Государственные программы Челябинской области</t>
  </si>
  <si>
    <t>544 0000</t>
  </si>
  <si>
    <t>Расходы бюджета Снежинского городского округа за 2014 год по разделам, подразделам, целевым статьям и видам расходов классификации расходов бюджетов</t>
  </si>
  <si>
    <t>Расходы бюджета Снежинского городского округа по ведомственной структуре расходов за 2014 год</t>
  </si>
  <si>
    <t>Подпрограмма «Развитие адаптивной физической культуры и спорта» на 2014 год</t>
  </si>
  <si>
    <t>544 1602</t>
  </si>
  <si>
    <t>Спорт высших достижений</t>
  </si>
  <si>
    <t>Подпрограмма «Развитие физической культуры, массового спорта и спорта высших достижений» на 2014 год</t>
  </si>
  <si>
    <t>544 1601</t>
  </si>
  <si>
    <t>Подпрограмма "Оказание молодым семьям государственной поддержки для улучшения жилищных условий "ОЦП "Доступное и комфортное жилье гражданам России"в Челябинской области на 2011-2015 годы, государственной программы Челябинской области "Обеспечение доступным и комфортным жильем граждан в РФ"в Челябинской области на 2014-2020 годы</t>
  </si>
  <si>
    <t>544 0704</t>
  </si>
  <si>
    <t>421 9959</t>
  </si>
  <si>
    <t>544 4000</t>
  </si>
  <si>
    <t>Субсидии местным бюджетам на обеспечение питанием детей из малообеспеченных семей и детей с нарушениями здоровья, обучающихся в муниципальных  общеобразовательных организациях</t>
  </si>
  <si>
    <t>Государственная программа Челябинской области «Поддержка и развитие дошкольного образования в Челябинской области» на 2014 год</t>
  </si>
  <si>
    <t>244</t>
  </si>
  <si>
    <t>Прочая закупка товаров, работ и услуг для обеспечения государственных (муниципальных) нужд</t>
  </si>
  <si>
    <t>Сумма</t>
  </si>
  <si>
    <t>Муниципальная программа "Строительство и реконструкция автомобильных дорог на территории Снежинского городского округа"</t>
  </si>
  <si>
    <t xml:space="preserve">Муниципальная программа "Комплексное развитие систем коммунальной инфраструктуры Снежинского городского округа" </t>
  </si>
  <si>
    <t>Утверждено
Решение №133 от 19.12.2013</t>
  </si>
  <si>
    <t>421 9901</t>
  </si>
  <si>
    <t>Субсидии гражданам на приобретение жилья</t>
  </si>
  <si>
    <t>322</t>
  </si>
  <si>
    <t>Управление муниципальной собственностью</t>
  </si>
  <si>
    <t>796 0000</t>
  </si>
  <si>
    <t>Субсидия на финансовое обеспечение муниципального задания на проведение психолого-медико-педагогического обследования и комплекса работ, связанных с сопровождением обучающихся, испытывающих трудности в освоении основных общеобразовательных программ</t>
  </si>
  <si>
    <t>886 0000</t>
  </si>
  <si>
    <t>001 5930</t>
  </si>
  <si>
    <t>Реализация мероприятий федеральной целевой программы "Культура России (2012 - 2018)"</t>
  </si>
  <si>
    <t>440 5014</t>
  </si>
  <si>
    <t>Учреждения культуры и мероприятия в сфере культуры и кинематографии</t>
  </si>
  <si>
    <t>440 0000</t>
  </si>
  <si>
    <t>Субвенции бюджетам городских округов на  государственную регистрацию актов гражданского состояния</t>
  </si>
  <si>
    <t>Региональные целевые программы</t>
  </si>
  <si>
    <t>522 0000</t>
  </si>
  <si>
    <t>Областная целевая программа "Доступное и комфортное жилье гражданам России"в Челябинской области на 2011-2015 годы</t>
  </si>
  <si>
    <t>522 1900</t>
  </si>
  <si>
    <t>Пособия, компенсации и иные социальные выплаты</t>
  </si>
  <si>
    <t>Приложение 4</t>
  </si>
  <si>
    <t>Приложение 5</t>
  </si>
  <si>
    <t>350</t>
  </si>
  <si>
    <t>436 5059</t>
  </si>
  <si>
    <t>Модернизация региональных систем дошкольного образования</t>
  </si>
  <si>
    <t xml:space="preserve">Муниципальная программа "Развитие образования в Снежинском городском округе" </t>
  </si>
  <si>
    <t>Межбюджетные трансферты местным бюджетам</t>
  </si>
  <si>
    <t>521 0000</t>
  </si>
  <si>
    <t>441'0000</t>
  </si>
  <si>
    <t>441'9900</t>
  </si>
  <si>
    <t>442'9900</t>
  </si>
  <si>
    <t>Муниципальная программа "Развитие дошкольного образования в городе Снежинске"</t>
  </si>
  <si>
    <t xml:space="preserve">Муниципальная программа "Повышение энергетической эффективности и снижение энергетических затрат в бюджетной сфере муниципального образования "Город Снежинск" </t>
  </si>
  <si>
    <t>423 0000</t>
  </si>
  <si>
    <r>
      <t>795 0062</t>
    </r>
  </si>
  <si>
    <t>795 0063</t>
  </si>
  <si>
    <t>795 0073</t>
  </si>
  <si>
    <t>795 0031</t>
  </si>
  <si>
    <t>795 0043</t>
  </si>
  <si>
    <t>600 0000</t>
  </si>
  <si>
    <t>600 0100</t>
  </si>
  <si>
    <t>600 0500</t>
  </si>
  <si>
    <t>795 0074</t>
  </si>
  <si>
    <t>002 0401</t>
  </si>
  <si>
    <t>070 0000</t>
  </si>
  <si>
    <t>070 0500</t>
  </si>
  <si>
    <t>090 0000</t>
  </si>
  <si>
    <t>302 0000</t>
  </si>
  <si>
    <t>600 0591</t>
  </si>
  <si>
    <t>291 0000</t>
  </si>
  <si>
    <t>600 0200</t>
  </si>
  <si>
    <t>650 0300</t>
  </si>
  <si>
    <t>651 0000</t>
  </si>
  <si>
    <t>651 0500</t>
  </si>
  <si>
    <t>600 0300</t>
  </si>
  <si>
    <t>600 0400</t>
  </si>
  <si>
    <t>002 8200</t>
  </si>
  <si>
    <t>520 5159</t>
  </si>
  <si>
    <t>420 0000</t>
  </si>
  <si>
    <t>420 9900</t>
  </si>
  <si>
    <t>421 0000</t>
  </si>
  <si>
    <t>421 9900</t>
  </si>
  <si>
    <t>424 0000</t>
  </si>
  <si>
    <t>432 9900</t>
  </si>
  <si>
    <t>452 0000</t>
  </si>
  <si>
    <t>452 9900</t>
  </si>
  <si>
    <t>442 9968</t>
  </si>
  <si>
    <t xml:space="preserve">482 0000 </t>
  </si>
  <si>
    <t>512 0000</t>
  </si>
  <si>
    <t>431 0000</t>
  </si>
  <si>
    <t>441 0000</t>
  </si>
  <si>
    <t>219 0000</t>
  </si>
  <si>
    <t>002 0499</t>
  </si>
  <si>
    <t>508 0000</t>
  </si>
  <si>
    <t>508 9900</t>
  </si>
  <si>
    <t>508 9980</t>
  </si>
  <si>
    <t>491 0000</t>
  </si>
  <si>
    <t>491 0100</t>
  </si>
  <si>
    <t>505 4800</t>
  </si>
  <si>
    <t>505 8600</t>
  </si>
  <si>
    <t>520 1312</t>
  </si>
  <si>
    <t>520 1376</t>
  </si>
  <si>
    <t>002 0434</t>
  </si>
  <si>
    <t>505 7500</t>
  </si>
  <si>
    <t>505 7508</t>
  </si>
  <si>
    <t>505 7510</t>
  </si>
  <si>
    <t>505 7520</t>
  </si>
  <si>
    <t>505 7522</t>
  </si>
  <si>
    <t>505 7525</t>
  </si>
  <si>
    <t>505 7530</t>
  </si>
  <si>
    <t>505 7532</t>
  </si>
  <si>
    <t>505 7535</t>
  </si>
  <si>
    <t>505 7540</t>
  </si>
  <si>
    <t>505 7542</t>
  </si>
  <si>
    <t>505 7550</t>
  </si>
  <si>
    <t>505 7551</t>
  </si>
  <si>
    <t>505 7553</t>
  </si>
  <si>
    <t>505 7560</t>
  </si>
  <si>
    <t>505 7570</t>
  </si>
  <si>
    <t>505 7580</t>
  </si>
  <si>
    <t>505 7590</t>
  </si>
  <si>
    <t>Реализация полномочий Российской Федерации на государственную регистрацию актов гражданского состояния</t>
  </si>
  <si>
    <t>001 5903</t>
  </si>
  <si>
    <t>Общеэкономически вопросы</t>
  </si>
  <si>
    <t>Мероприятия по поддержке социально ориентированных некоммерческих организаций</t>
  </si>
  <si>
    <t>799 0000</t>
  </si>
  <si>
    <t>630</t>
  </si>
  <si>
    <t xml:space="preserve">Муниципальная программа "Обеспечение общественного порядка,  противодействие преступности  и профилактика правонарушений в Снежинском городском округе" </t>
  </si>
  <si>
    <t>795 0035</t>
  </si>
  <si>
    <t>Муниципальная программа реализации национального проекта "Доступное и комфортное жилье - гражданам России» в городе Снежинске"</t>
  </si>
  <si>
    <t xml:space="preserve">Обслуживание государственного (муниципального долга) долга </t>
  </si>
  <si>
    <t>700</t>
  </si>
  <si>
    <t>Обслуживание муниципального долга</t>
  </si>
  <si>
    <t>730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</si>
  <si>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</si>
  <si>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>347</t>
  </si>
  <si>
    <t>Собрание депутатов города Снежинска</t>
  </si>
  <si>
    <t>муниципальное казенное учреждение "Комитет по управлению имуществом города Снежинска"</t>
  </si>
  <si>
    <t>Муниципальное казённое учреждение «Служба заказчика по инфраструктуре и городскому хозяйству»</t>
  </si>
  <si>
    <t>Бюджетные инвестиции в объекты капитального 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</si>
  <si>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</si>
  <si>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414</t>
  </si>
  <si>
    <t>Дворцы и дома культуры, другие учреждения культуры</t>
  </si>
  <si>
    <t>Дорожное хозяйство (дорожные фонды)</t>
  </si>
  <si>
    <t>650 0000</t>
  </si>
  <si>
    <t>Субсидии юридическим лицам (кроме некомерческих организаций), индивидуальным предпринимателям, физическим лицам</t>
  </si>
  <si>
    <t>Национальная экономика</t>
  </si>
  <si>
    <t>Иные межбюджетные трансферты на переселение граждан из закрытых административно-территориальных образований</t>
  </si>
  <si>
    <t>Контрольно-счетная палата города Снежинска</t>
  </si>
  <si>
    <t>Муниципальное казённое учреждение "Служба заказчика по строительству и ремонту"</t>
  </si>
  <si>
    <t>Муниципальная программа "Строительство, реконструкция и капитальный ремонт  объектов учреждений социальной сферы города Снежинска"</t>
  </si>
  <si>
    <t>Обеспечение мер социальной поддержки граждан, имеющих звание «Ветеран труда Челябинской области»</t>
  </si>
  <si>
    <t>Связь и информатика</t>
  </si>
  <si>
    <t>Государственная программа Челябинской области "Развитие информационного общества в Челябинской области на 2014 - 2015 годы"</t>
  </si>
  <si>
    <t>544 2800</t>
  </si>
  <si>
    <t>Подпрограмма "Развитие базовой инфраструктуры информационного общества и преодоление высокого уровня различия в использовании информационных технологий между различными слоями общества Челябинской области"</t>
  </si>
  <si>
    <t>544 2803</t>
  </si>
  <si>
    <t>Обеспечение дополнительных мер социальной защиты ветеранов в Челябинской области</t>
  </si>
  <si>
    <t>Выплата областного единовременного пособия при рождении  ребенка</t>
  </si>
  <si>
    <t>Федеральный закон от 21 декабря 1996 года № 159-ФЗ «О дополнительных гарантиях по социальной поддержке детейсирот и детей, оставшихся без попечения родителей»</t>
  </si>
  <si>
    <t>505 2100</t>
  </si>
  <si>
    <t>Обеспечение предоставления жилых помещений детямсиротам и детям, оставшимся без попечения родителей, лицам из их числа по договорам найма специализированных жилых помещений</t>
  </si>
  <si>
    <t>Иные выплаты населению</t>
  </si>
  <si>
    <t>360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</si>
  <si>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</si>
  <si>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Организация  и осуществление деятельности по опеке и попечительству</t>
  </si>
  <si>
    <t>Субсидии некоммерческим организациям (за исключением государственных (муниципальных) учреждений)</t>
  </si>
  <si>
    <t xml:space="preserve">муниципальное казённое учреждение "Управление образования администрации города Снежинска" </t>
  </si>
  <si>
    <t>Администрация города Снежинска</t>
  </si>
  <si>
    <t>640 0000</t>
  </si>
  <si>
    <t>640 0300</t>
  </si>
  <si>
    <t>640'0000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</si>
  <si>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</t>
  </si>
  <si>
    <t>Закупка товаров, работ и услуг для государственных нужд</t>
  </si>
  <si>
    <t>Резервные средства</t>
  </si>
  <si>
    <t>870</t>
  </si>
  <si>
    <t>изменения</t>
  </si>
  <si>
    <t>Решение №120 от 30.12.2014
 (по итогу года)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</si>
  <si>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</si>
  <si>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</si>
  <si>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</si>
  <si>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</si>
  <si>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</si>
  <si>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</si>
  <si>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</si>
  <si>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</si>
  <si>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</si>
  <si>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</si>
  <si>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</si>
  <si>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3455064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</si>
  <si>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</si>
  <si>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</si>
  <si>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Ежемесячное пособие на ребенка (Закон Челябинской области «О ежемесячном пособии на ребенка»)</t>
  </si>
  <si>
    <t>Обеспечение мер социальной поддержки ветеранов труда и тружеников тыла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</si>
  <si>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</si>
  <si>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Обеспечение мер социальной поддержки реабилитированных лиц и лиц, признанных пострадавшими от политических репрессий</t>
  </si>
  <si>
    <t>уд.вес в уточненном плане</t>
  </si>
  <si>
    <t>уд.вес в исполнении</t>
  </si>
  <si>
    <t>Закон Челябинской области «О мерах социальной поддержки жертв политических репрессий в Челябинской области»  (компенсация расходов на оплату жилых помещений и коммунальных услуг)</t>
  </si>
  <si>
    <t>Уплата налогов, сборов и иных платежей</t>
  </si>
  <si>
    <t>600</t>
  </si>
  <si>
    <t>Муниципальные программы</t>
  </si>
  <si>
    <t>620</t>
  </si>
  <si>
    <t>621</t>
  </si>
  <si>
    <t>622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</si>
  <si>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</si>
  <si>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</si>
  <si>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</si>
  <si>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</si>
  <si>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Муниципальная программа "Развитие образования в Снежинском городском округе"</t>
  </si>
  <si>
    <t>Муниципальная программа "Развитие муниципальной службы Снежинского городского округа" на 2014 - 2016 гг.</t>
  </si>
  <si>
    <t>МБТ по итогу года</t>
  </si>
  <si>
    <t>Муниципальное  казённое  учреждение «Управление культуры и молодежной политики администрации города Снежинска»</t>
  </si>
  <si>
    <t>423 9900</t>
  </si>
  <si>
    <t>Организационно-воспитательная работа с молодежью</t>
  </si>
  <si>
    <t>Проведение мероприятий для детей и молодежи</t>
  </si>
  <si>
    <t>431 0100</t>
  </si>
  <si>
    <t>431 9900</t>
  </si>
  <si>
    <t>431 9968</t>
  </si>
  <si>
    <t>432 0000</t>
  </si>
  <si>
    <t>345 5064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</si>
  <si>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</si>
  <si>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Закупка товаров, работ и услуг для государственных (муниципальных) нужд</t>
  </si>
  <si>
    <t>Муниципальное казенное учреждение "Управление  физической  культуры и спорта администрации города Снежинска"</t>
  </si>
  <si>
    <t>423 9968</t>
  </si>
  <si>
    <t xml:space="preserve">Муниципальная программа "Поддержка спорта высших достижений" </t>
  </si>
  <si>
    <t>Муниципальное казённое учреждение "Управление социальной защиты населения города Снежинска"</t>
  </si>
  <si>
    <t>343</t>
  </si>
  <si>
    <t>Детские дома</t>
  </si>
  <si>
    <t>424 9900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</si>
  <si>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</si>
  <si>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424 9975</t>
  </si>
  <si>
    <t xml:space="preserve">Обеспечение деятельности подведомственных учреждений
</t>
  </si>
  <si>
    <t>Субсидия бюджетным учреждениям</t>
  </si>
  <si>
    <t>Реализация переданных государственных полномочий по социальному обслуживанию населения</t>
  </si>
  <si>
    <t>Социальное обеспечение и иные выплаты населению</t>
  </si>
  <si>
    <t xml:space="preserve">к решению Собрания депутатов </t>
  </si>
  <si>
    <t>города Снежинска</t>
  </si>
  <si>
    <t>от _____________ № ______</t>
  </si>
  <si>
    <t>Обеспечение деятельности учреждений</t>
  </si>
  <si>
    <t>Реализация переданных государственных полномочий в области охраны труда</t>
  </si>
  <si>
    <t>Охрана окружающей среды</t>
  </si>
  <si>
    <t>Другие вопросы в области окружающей среды</t>
  </si>
  <si>
    <t>Закон Челябинской области «О мерах социальной поддержки ветеранов в Челябинской области» (ежемесячная денежная выплата)</t>
  </si>
  <si>
    <t>Закон Челябинской области «О мерах социальной поддержки жертв политических репрессий в Челябинской области» (ежемесячная денежная выплата)</t>
  </si>
  <si>
    <t>Закон Челябинской области «О звании «Ветеран труда Челябинской области» (ежемесячная денежная выплата)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</si>
  <si>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</si>
  <si>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505 0000</t>
  </si>
  <si>
    <t>505 2104</t>
  </si>
  <si>
    <t>002 0498</t>
  </si>
  <si>
    <t>Субсидия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</si>
  <si>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Муниципальная Программа «Капитальный ремонт многоквартирных домов»</t>
  </si>
  <si>
    <t>795 0032</t>
  </si>
  <si>
    <t>Закон Челябинской области «О дополнительных мерах социальной защиты ветеранов в Челябинской области» (компенсационные выплаты за пользование услугами связи)</t>
  </si>
  <si>
    <t>руб.</t>
  </si>
  <si>
    <t>Школы - детские сады, школы начальные, неполные средние и средние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</si>
  <si>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</si>
  <si>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 из ведомственной структуры</t>
  </si>
  <si>
    <t>контроль</t>
  </si>
  <si>
    <t>100</t>
  </si>
  <si>
    <t>200</t>
  </si>
  <si>
    <t>Закупка товаров, работ и услуг для государственных (муниципальных) нужд</t>
  </si>
  <si>
    <t>400</t>
  </si>
  <si>
    <t>Капитальные вложения в объекты недвижимого имущества государственной (муниципальной) собственности</t>
  </si>
  <si>
    <t>Иные бюджетные ассигнования</t>
  </si>
  <si>
    <t>800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</si>
  <si>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</si>
  <si>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</si>
  <si>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421 9988</t>
  </si>
  <si>
    <t>795 0061</t>
  </si>
  <si>
    <t>795 0060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</si>
  <si>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</si>
  <si>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</si>
  <si>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</si>
  <si>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>Массовый спорт</t>
  </si>
  <si>
    <t>795 0070</t>
  </si>
  <si>
    <t>795 0062</t>
  </si>
  <si>
    <t>795 0045</t>
  </si>
  <si>
    <t>Другие вопросы в области культуры, кинематографии</t>
  </si>
  <si>
    <t>Культура и кинематография</t>
  </si>
  <si>
    <t>13</t>
  </si>
  <si>
    <t>Обслуживание внутреннего государственного и муниципального долга</t>
  </si>
  <si>
    <t xml:space="preserve">Наименование </t>
  </si>
  <si>
    <t>Наименование</t>
  </si>
  <si>
    <t>Органы юстиции</t>
  </si>
  <si>
    <t xml:space="preserve">000 0000 </t>
  </si>
  <si>
    <t>Код бюджетной классификации</t>
  </si>
  <si>
    <t>795 0004</t>
  </si>
  <si>
    <t>Дорожное хозяйство</t>
  </si>
  <si>
    <t>Сельское хозяйство и рыболовство</t>
  </si>
  <si>
    <t>Лицензирование розничной продажи алкогольной продукции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</si>
  <si>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</si>
  <si>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</si>
  <si>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Субсидия бюджетному учреждению на финансовое обеспечение муниципального задания на обеспечение деятельности органов управления</t>
  </si>
  <si>
    <t>Субсидия автономному учреждению на функционирование бизнес-инкубатора</t>
  </si>
  <si>
    <t>889 0000</t>
  </si>
  <si>
    <t>888 0000</t>
  </si>
  <si>
    <t>Субсидии на финансовое обеспечение муниципальных услуг на базе многофункционального центра по предоставлению муниципальных услуг населению</t>
  </si>
  <si>
    <t>887 0000</t>
  </si>
  <si>
    <t>Субсидии местным бюджетам на организацию работы финансовых органов муниципальных образований</t>
  </si>
  <si>
    <t>Реализация переданных государственных полномочий в области охраны окружающей среды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</si>
  <si>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</si>
  <si>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</si>
  <si>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302 9968</t>
  </si>
  <si>
    <t>482 9968</t>
  </si>
  <si>
    <t>291 9968</t>
  </si>
  <si>
    <t>002 9968</t>
  </si>
  <si>
    <t>420 9968</t>
  </si>
  <si>
    <t>002 0468</t>
  </si>
  <si>
    <t>002 0460</t>
  </si>
  <si>
    <t>002 0478</t>
  </si>
  <si>
    <t>421 9982</t>
  </si>
  <si>
    <t>Организация работы комиссий по делам несовершеннолетних и защите их прав</t>
  </si>
  <si>
    <t>002 0458</t>
  </si>
  <si>
    <t>Учреждения, обеспечивающие предоставление услуг в сфере лесных отношений</t>
  </si>
  <si>
    <t>291 9900</t>
  </si>
  <si>
    <t>Коммунальное хозяйство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</si>
  <si>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</si>
  <si>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</si>
  <si>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</si>
  <si>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</si>
  <si>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Озеленение</t>
  </si>
  <si>
    <t>Другие вопросы в области социальной политики</t>
  </si>
  <si>
    <t xml:space="preserve">Транспорт                             </t>
  </si>
  <si>
    <t>Поддержка жилищного хозяйства</t>
  </si>
  <si>
    <t xml:space="preserve">Мероприятия в области жилищного хозяйства </t>
  </si>
  <si>
    <t xml:space="preserve">Поддержка коммунального хозяйства </t>
  </si>
  <si>
    <t>Мероприятия в области коммунального хозяйства</t>
  </si>
  <si>
    <t>Прочие мероприятия по благоустройству городских округов и поселений</t>
  </si>
  <si>
    <t>002 9900</t>
  </si>
  <si>
    <t>Социальное обслуживание населения</t>
  </si>
  <si>
    <t>Учреждения социального обслуживания населения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</si>
  <si>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</si>
  <si>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</si>
  <si>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Предоставление гражданам субсидий на оплату жилого помещения и коммунальных услуг</t>
  </si>
  <si>
    <t>Оказание других видов социальной помощи</t>
  </si>
  <si>
    <t>Содержание ребенка в семье опекуна и приемной семье, а также оплата труда приемного родителя</t>
  </si>
  <si>
    <t>520 1300</t>
  </si>
  <si>
    <t>Материальное обеспечение приемной семьи</t>
  </si>
  <si>
    <t>520 1310</t>
  </si>
  <si>
    <t>Оплата труда приемного родителя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</si>
  <si>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</si>
  <si>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</si>
  <si>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</si>
  <si>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</si>
  <si>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</si>
  <si>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</si>
  <si>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065 0000</t>
  </si>
  <si>
    <t>Процентные платежи по муниципальному долгу</t>
  </si>
  <si>
    <t>065 0300</t>
  </si>
  <si>
    <t>ВСЕГО</t>
  </si>
  <si>
    <t>Центральный аппарат за счет средств местного бюджета</t>
  </si>
  <si>
    <t>002 0486</t>
  </si>
  <si>
    <t>002 0497</t>
  </si>
  <si>
    <t>Глава местной администрации (исполнительно-распорядительного органа муниципального образования)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</si>
  <si>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</si>
  <si>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</si>
  <si>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219 0100</t>
  </si>
  <si>
    <t>Поисковые и аварийно-спасательные учреждения</t>
  </si>
  <si>
    <t>Обеспечение деятельности подведомственных учреждений</t>
  </si>
  <si>
    <t>302 9900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</si>
  <si>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</si>
  <si>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</si>
  <si>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090 0200</t>
  </si>
  <si>
    <t>08</t>
  </si>
  <si>
    <t>Автомобильный транспорт</t>
  </si>
  <si>
    <t>303 0000</t>
  </si>
  <si>
    <t>Отдельные мероприятия в области автомобильного транспорта</t>
  </si>
  <si>
    <t>303 0200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</si>
  <si>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</si>
  <si>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</si>
  <si>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</si>
  <si>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</si>
  <si>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</si>
  <si>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Иные безвозмездные и безвозвратные перечисления</t>
  </si>
  <si>
    <t>Социальная политика</t>
  </si>
  <si>
    <t>Социальное обеспечение населения</t>
  </si>
  <si>
    <t>Социальная помощь</t>
  </si>
  <si>
    <t>Молодежная политика и оздоровление детей</t>
  </si>
  <si>
    <t>Мероприятия по проведению оздоровительной кампании детей</t>
  </si>
  <si>
    <t>Дошкольное образование</t>
  </si>
  <si>
    <t>Детские дошкольные учреждения</t>
  </si>
  <si>
    <t>Учреждения по внешкольной работе с детьми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</si>
  <si>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</si>
  <si>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</si>
  <si>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</si>
  <si>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520 0000</t>
  </si>
  <si>
    <t>Культура</t>
  </si>
  <si>
    <t>440 9900</t>
  </si>
  <si>
    <t>Музеи и постоянные выставки</t>
  </si>
  <si>
    <t>441 9900</t>
  </si>
  <si>
    <t>Библиотеки</t>
  </si>
  <si>
    <t>442 0000</t>
  </si>
  <si>
    <t>442 9900</t>
  </si>
  <si>
    <t>002 0000</t>
  </si>
  <si>
    <t>Центры спортивной подготовки (сборные команды)</t>
  </si>
  <si>
    <t xml:space="preserve">482 9900 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</si>
  <si>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</si>
  <si>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</si>
  <si>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512 9700</t>
  </si>
  <si>
    <t>Лесное хозяйство</t>
  </si>
  <si>
    <t>Ежемесячная денежная выплата на оплату жилья и коммунальных услуг многодетной семье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</si>
  <si>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</si>
  <si>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Субсидии местным бюджетам на организацию работы органов управления социальной защиты населения муниципальных образований</t>
  </si>
  <si>
    <t>Реализация мер социальной поддержки отдельных категорий граждан</t>
  </si>
  <si>
    <t>002 0446</t>
  </si>
  <si>
    <t>002 0474</t>
  </si>
  <si>
    <t>Центральный аппарат</t>
  </si>
  <si>
    <t>01</t>
  </si>
  <si>
    <t>06</t>
  </si>
  <si>
    <t>ведомство</t>
  </si>
  <si>
    <t>раздел</t>
  </si>
  <si>
    <t>подраздел</t>
  </si>
  <si>
    <t>целевая статья</t>
  </si>
  <si>
    <t>вид расходов</t>
  </si>
  <si>
    <t>00</t>
  </si>
  <si>
    <t>000 0000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</si>
  <si>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</si>
  <si>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</si>
  <si>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</si>
  <si>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</si>
  <si>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</si>
  <si>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</si>
  <si>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002 0300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</si>
  <si>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</si>
  <si>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</si>
  <si>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</si>
  <si>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002 0400</t>
  </si>
  <si>
    <t>002 0800</t>
  </si>
  <si>
    <t>07</t>
  </si>
  <si>
    <t>Резервные фонды</t>
  </si>
  <si>
    <t>12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</si>
  <si>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</si>
  <si>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</si>
  <si>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</si>
  <si>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 экономика</t>
  </si>
  <si>
    <t>Другие вопросы в области национальной экономики</t>
  </si>
  <si>
    <t>795 0000</t>
  </si>
  <si>
    <t>05</t>
  </si>
  <si>
    <t>Образование</t>
  </si>
  <si>
    <t>Общее образование</t>
  </si>
  <si>
    <t>09</t>
  </si>
  <si>
    <t>10</t>
  </si>
  <si>
    <t>03</t>
  </si>
  <si>
    <t>Депутаты представительного органа муниципального образования</t>
  </si>
  <si>
    <t>002 1200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</si>
  <si>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</si>
  <si>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</si>
  <si>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</si>
  <si>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Государственная программа Челябинской области "Развитие образования в Челябинской области" на 2014 - 2015 годы</t>
  </si>
  <si>
    <t>544 2900</t>
  </si>
  <si>
    <t>Реализация мероприятий государственной программы Российской Федерации "Доступная среда" на 2011-2015 годы</t>
  </si>
  <si>
    <t>Реализация государственных функций в области социальной политики</t>
  </si>
  <si>
    <t>514 0000</t>
  </si>
  <si>
    <t>514 5027</t>
  </si>
  <si>
    <t>Обеспечение государственных гаран-тий реализации прав на получение об-щедоступного и бесплатного дошколь-ного, начального общего, основного общего, среднего общего образования и обеспечение дополнительного образо-вания детей в муниципальных общеоб-разовательных организациях для обу-чающихся с ограниченными возможно-стями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</si>
  <si>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</si>
  <si>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Муниципальная программа "Развитие муниципальной службы Снежинского городского округа" </t>
  </si>
  <si>
    <t>610</t>
  </si>
  <si>
    <t>611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</si>
  <si>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</si>
  <si>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</si>
  <si>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</si>
  <si>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"Социальная поддержка отдельных категорий граждан Снежинского городского округа"</t>
  </si>
  <si>
    <t>612</t>
  </si>
  <si>
    <t>421 9968</t>
  </si>
  <si>
    <t>432 9968</t>
  </si>
  <si>
    <t>452 9968</t>
  </si>
  <si>
    <t>440 9968</t>
  </si>
  <si>
    <t>441 9968</t>
  </si>
  <si>
    <t>Возмещение стоимости услуг по погребению и выплата социального пособия на погребение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</si>
  <si>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</si>
  <si>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</si>
  <si>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</si>
  <si>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521 0203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</si>
  <si>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</si>
  <si>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521 0204</t>
  </si>
  <si>
    <t>Обеспечение предоставления жилых помещений детям -сиротам и детям, оставшимся без попечения родителей, лицам из их числа по договорам найма специализированных жилых помещений</t>
  </si>
  <si>
    <t>Федеральный закон от 21 декабря 1996 года № 159-ФЗ «О дополнительных гарантиях по социальной поддержке детей-сирот и детей, оставшихся без попечения родителей»</t>
  </si>
  <si>
    <t xml:space="preserve">Муниципальная программа "Развитие малого и среднего предпринимательства в Снежинском городском округе"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</si>
  <si>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</si>
  <si>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</si>
  <si>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</si>
  <si>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</si>
  <si>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420 9901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</si>
</sst>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уб.&quot;#,##0_);\(&quot;руб.&quot;#,##0\)"/>
    <numFmt numFmtId="165" formatCode="&quot;руб.&quot;#,##0_);[Red]\(&quot;руб.&quot;#,##0\)"/>
    <numFmt numFmtId="166" formatCode="&quot;руб.&quot;#,##0.00_);\(&quot;руб.&quot;#,##0.00\)"/>
    <numFmt numFmtId="167" formatCode="&quot;руб.&quot;#,##0.00_);[Red]\(&quot;руб.&quot;#,##0.00\)"/>
    <numFmt numFmtId="168" formatCode="_(&quot;руб.&quot;* #,##0_);_(&quot;руб.&quot;* \(#,##0\);_(&quot;руб.&quot;* &quot;-&quot;_);_(@_)"/>
    <numFmt numFmtId="169" formatCode="_(* #,##0_);_(* \(#,##0\);_(* &quot;-&quot;_);_(@_)"/>
    <numFmt numFmtId="170" formatCode="_(&quot;руб.&quot;* #,##0.00_);_(&quot;руб.&quot;* \(#,##0.00\);_(&quot;руб.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&quot;р.&quot;"/>
    <numFmt numFmtId="187" formatCode="0.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"/>
    <numFmt numFmtId="193" formatCode="[$€-2]\ ###,000_);[Red]\([$€-2]\ ###,000\)"/>
    <numFmt numFmtId="194" formatCode="#,##0.000"/>
  </numFmts>
  <fonts count="2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10" xfId="55" applyFont="1" applyFill="1" applyBorder="1" applyAlignment="1">
      <alignment vertical="center" wrapText="1"/>
      <protection/>
    </xf>
    <xf numFmtId="0" fontId="4" fillId="0" borderId="0" xfId="54" applyFont="1" applyFill="1" applyAlignment="1">
      <alignment vertical="center"/>
      <protection/>
    </xf>
    <xf numFmtId="49" fontId="4" fillId="0" borderId="0" xfId="54" applyNumberFormat="1" applyFont="1" applyFill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Alignment="1">
      <alignment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3" fontId="4" fillId="0" borderId="0" xfId="55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55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 quotePrefix="1">
      <alignment horizontal="center" vertical="center"/>
      <protection/>
    </xf>
    <xf numFmtId="49" fontId="4" fillId="20" borderId="10" xfId="55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54" applyNumberFormat="1" applyFont="1" applyFill="1" applyBorder="1" applyAlignment="1">
      <alignment horizontal="center" vertical="center"/>
      <protection/>
    </xf>
    <xf numFmtId="4" fontId="4" fillId="0" borderId="0" xfId="54" applyNumberFormat="1" applyFont="1" applyFill="1" applyAlignment="1">
      <alignment vertical="center"/>
      <protection/>
    </xf>
    <xf numFmtId="0" fontId="6" fillId="0" borderId="0" xfId="56" applyFont="1" applyFill="1" applyAlignment="1">
      <alignment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6" applyFont="1" applyFill="1" applyAlignment="1">
      <alignment/>
      <protection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vertical="center" wrapText="1"/>
    </xf>
    <xf numFmtId="0" fontId="4" fillId="20" borderId="10" xfId="0" applyFont="1" applyFill="1" applyBorder="1" applyAlignment="1">
      <alignment vertical="center" wrapText="1"/>
    </xf>
    <xf numFmtId="49" fontId="4" fillId="20" borderId="10" xfId="0" applyNumberFormat="1" applyFont="1" applyFill="1" applyBorder="1" applyAlignment="1">
      <alignment horizontal="center" vertical="center"/>
    </xf>
    <xf numFmtId="0" fontId="4" fillId="20" borderId="10" xfId="55" applyFont="1" applyFill="1" applyBorder="1" applyAlignment="1">
      <alignment vertical="center" wrapText="1"/>
      <protection/>
    </xf>
    <xf numFmtId="49" fontId="4" fillId="20" borderId="10" xfId="55" applyNumberFormat="1" applyFont="1" applyFill="1" applyBorder="1" applyAlignment="1">
      <alignment horizontal="center" vertical="center"/>
      <protection/>
    </xf>
    <xf numFmtId="49" fontId="4" fillId="20" borderId="10" xfId="55" applyNumberFormat="1" applyFont="1" applyFill="1" applyBorder="1" applyAlignment="1" quotePrefix="1">
      <alignment horizontal="center" vertical="center"/>
      <protection/>
    </xf>
    <xf numFmtId="0" fontId="4" fillId="20" borderId="10" xfId="0" applyFont="1" applyFill="1" applyBorder="1" applyAlignment="1">
      <alignment horizontal="left"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0" fontId="4" fillId="20" borderId="10" xfId="54" applyFont="1" applyFill="1" applyBorder="1" applyAlignment="1">
      <alignment vertical="center"/>
      <protection/>
    </xf>
    <xf numFmtId="49" fontId="4" fillId="20" borderId="10" xfId="54" applyNumberFormat="1" applyFont="1" applyFill="1" applyBorder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4" fillId="20" borderId="10" xfId="0" applyFont="1" applyFill="1" applyBorder="1" applyAlignment="1">
      <alignment vertical="center" wrapText="1"/>
    </xf>
    <xf numFmtId="3" fontId="4" fillId="0" borderId="0" xfId="54" applyNumberFormat="1" applyFont="1" applyFill="1" applyAlignment="1">
      <alignment horizontal="center" vertical="center"/>
      <protection/>
    </xf>
    <xf numFmtId="0" fontId="5" fillId="0" borderId="10" xfId="0" applyFont="1" applyFill="1" applyBorder="1" applyAlignment="1">
      <alignment wrapText="1"/>
    </xf>
    <xf numFmtId="4" fontId="4" fillId="20" borderId="10" xfId="55" applyNumberFormat="1" applyFont="1" applyFill="1" applyBorder="1" applyAlignment="1">
      <alignment horizontal="center" vertical="center"/>
      <protection/>
    </xf>
    <xf numFmtId="49" fontId="4" fillId="2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 quotePrefix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vertical="center" wrapText="1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0" fontId="4" fillId="20" borderId="10" xfId="55" applyFont="1" applyFill="1" applyBorder="1" applyAlignment="1">
      <alignment vertical="center" wrapText="1"/>
      <protection/>
    </xf>
    <xf numFmtId="0" fontId="4" fillId="20" borderId="10" xfId="5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vertical="center" wrapText="1"/>
    </xf>
    <xf numFmtId="4" fontId="5" fillId="0" borderId="10" xfId="55" applyNumberFormat="1" applyFont="1" applyFill="1" applyBorder="1" applyAlignment="1">
      <alignment horizontal="left" vertical="center" wrapText="1"/>
      <protection/>
    </xf>
    <xf numFmtId="0" fontId="5" fillId="0" borderId="10" xfId="55" applyNumberFormat="1" applyFont="1" applyFill="1" applyBorder="1" applyAlignment="1">
      <alignment horizontal="left" vertical="center" wrapText="1"/>
      <protection/>
    </xf>
    <xf numFmtId="2" fontId="4" fillId="20" borderId="10" xfId="55" applyNumberFormat="1" applyFont="1" applyFill="1" applyBorder="1" applyAlignment="1">
      <alignment vertical="center" wrapText="1"/>
      <protection/>
    </xf>
    <xf numFmtId="1" fontId="4" fillId="20" borderId="10" xfId="55" applyNumberFormat="1" applyFont="1" applyFill="1" applyBorder="1" applyAlignment="1">
      <alignment horizontal="center" vertical="center" wrapText="1"/>
      <protection/>
    </xf>
    <xf numFmtId="2" fontId="4" fillId="20" borderId="1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vertical="center" wrapText="1"/>
      <protection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20" borderId="10" xfId="55" applyNumberFormat="1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4" fillId="2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55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5" fillId="0" borderId="10" xfId="57" applyFont="1" applyFill="1" applyBorder="1" applyAlignment="1">
      <alignment vertical="center" wrapText="1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55" applyNumberFormat="1" applyFont="1" applyFill="1" applyBorder="1" applyAlignment="1" quotePrefix="1">
      <alignment horizontal="center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/>
    </xf>
    <xf numFmtId="0" fontId="5" fillId="0" borderId="10" xfId="54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4" fontId="5" fillId="0" borderId="10" xfId="55" applyNumberFormat="1" applyFont="1" applyFill="1" applyBorder="1" applyAlignment="1">
      <alignment horizontal="left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 quotePrefix="1">
      <alignment horizontal="center" vertical="center" wrapText="1"/>
      <protection/>
    </xf>
    <xf numFmtId="0" fontId="5" fillId="0" borderId="10" xfId="55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4" fontId="4" fillId="0" borderId="0" xfId="55" applyNumberFormat="1" applyFont="1" applyFill="1" applyBorder="1" applyAlignment="1">
      <alignment horizontal="center" vertical="center"/>
      <protection/>
    </xf>
    <xf numFmtId="49" fontId="4" fillId="0" borderId="0" xfId="54" applyNumberFormat="1" applyFont="1" applyFill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NumberFormat="1" applyFont="1" applyFill="1" applyAlignment="1">
      <alignment vertical="center"/>
      <protection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3" fontId="4" fillId="0" borderId="0" xfId="54" applyNumberFormat="1" applyFont="1" applyFill="1" applyAlignment="1">
      <alignment vertical="center"/>
      <protection/>
    </xf>
    <xf numFmtId="4" fontId="4" fillId="0" borderId="0" xfId="54" applyNumberFormat="1" applyFont="1" applyFill="1" applyAlignment="1">
      <alignment vertical="center"/>
      <protection/>
    </xf>
    <xf numFmtId="0" fontId="26" fillId="0" borderId="0" xfId="54" applyFont="1" applyFill="1" applyAlignment="1">
      <alignment vertical="center"/>
      <protection/>
    </xf>
    <xf numFmtId="49" fontId="26" fillId="0" borderId="0" xfId="54" applyNumberFormat="1" applyFont="1" applyFill="1" applyAlignment="1">
      <alignment vertical="center"/>
      <protection/>
    </xf>
    <xf numFmtId="4" fontId="26" fillId="0" borderId="0" xfId="54" applyNumberFormat="1" applyFont="1" applyFill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54" applyFont="1" applyFill="1" applyAlignment="1">
      <alignment vertical="center"/>
      <protection/>
    </xf>
    <xf numFmtId="0" fontId="5" fillId="0" borderId="0" xfId="56" applyFont="1" applyAlignment="1">
      <alignment/>
      <protection/>
    </xf>
    <xf numFmtId="0" fontId="5" fillId="0" borderId="0" xfId="54" applyFont="1" applyFill="1" applyAlignment="1">
      <alignment horizontal="center" vertical="center"/>
      <protection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65" applyNumberFormat="1" applyFont="1" applyFill="1" applyBorder="1" applyAlignment="1">
      <alignment horizontal="center" vertical="center"/>
    </xf>
    <xf numFmtId="4" fontId="5" fillId="0" borderId="10" xfId="65" applyNumberFormat="1" applyFont="1" applyFill="1" applyBorder="1" applyAlignment="1">
      <alignment horizontal="center" vertical="center" wrapText="1"/>
    </xf>
    <xf numFmtId="4" fontId="5" fillId="0" borderId="10" xfId="55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54" applyNumberFormat="1" applyFont="1" applyFill="1" applyBorder="1" applyAlignment="1">
      <alignment horizontal="center" vertical="center"/>
      <protection/>
    </xf>
    <xf numFmtId="4" fontId="4" fillId="20" borderId="10" xfId="65" applyNumberFormat="1" applyFont="1" applyFill="1" applyBorder="1" applyAlignment="1">
      <alignment horizontal="center" vertical="center"/>
    </xf>
    <xf numFmtId="4" fontId="4" fillId="20" borderId="10" xfId="54" applyNumberFormat="1" applyFont="1" applyFill="1" applyBorder="1" applyAlignment="1">
      <alignment horizontal="center" vertical="center"/>
      <protection/>
    </xf>
    <xf numFmtId="4" fontId="5" fillId="0" borderId="10" xfId="54" applyNumberFormat="1" applyFont="1" applyFill="1" applyBorder="1" applyAlignment="1">
      <alignment horizontal="center" vertical="center"/>
      <protection/>
    </xf>
    <xf numFmtId="4" fontId="5" fillId="0" borderId="10" xfId="65" applyNumberFormat="1" applyFont="1" applyFill="1" applyBorder="1" applyAlignment="1">
      <alignment horizontal="center" vertical="center"/>
    </xf>
    <xf numFmtId="4" fontId="4" fillId="20" borderId="10" xfId="65" applyNumberFormat="1" applyFont="1" applyFill="1" applyBorder="1" applyAlignment="1">
      <alignment horizontal="center" vertical="center"/>
    </xf>
    <xf numFmtId="4" fontId="4" fillId="20" borderId="10" xfId="55" applyNumberFormat="1" applyFont="1" applyFill="1" applyBorder="1" applyAlignment="1">
      <alignment horizontal="center" vertical="center"/>
      <protection/>
    </xf>
    <xf numFmtId="4" fontId="5" fillId="0" borderId="10" xfId="65" applyNumberFormat="1" applyFont="1" applyFill="1" applyBorder="1" applyAlignment="1">
      <alignment horizontal="center" vertical="center" wrapText="1"/>
    </xf>
    <xf numFmtId="4" fontId="26" fillId="0" borderId="0" xfId="55" applyNumberFormat="1" applyFont="1" applyFill="1" applyBorder="1" applyAlignment="1">
      <alignment horizontal="center" vertical="center"/>
      <protection/>
    </xf>
    <xf numFmtId="0" fontId="5" fillId="24" borderId="10" xfId="55" applyFont="1" applyFill="1" applyBorder="1" applyAlignment="1">
      <alignment vertical="center" wrapText="1"/>
      <protection/>
    </xf>
    <xf numFmtId="0" fontId="5" fillId="24" borderId="10" xfId="0" applyFont="1" applyFill="1" applyBorder="1" applyAlignment="1">
      <alignment wrapText="1"/>
    </xf>
    <xf numFmtId="49" fontId="5" fillId="24" borderId="12" xfId="0" applyNumberFormat="1" applyFont="1" applyFill="1" applyBorder="1" applyAlignment="1">
      <alignment horizontal="left" vertical="top" wrapText="1"/>
    </xf>
    <xf numFmtId="49" fontId="5" fillId="24" borderId="10" xfId="0" applyNumberFormat="1" applyFont="1" applyFill="1" applyBorder="1" applyAlignment="1">
      <alignment horizontal="left" vertical="top" wrapText="1"/>
    </xf>
    <xf numFmtId="0" fontId="6" fillId="0" borderId="0" xfId="56" applyFont="1" applyFill="1" applyAlignment="1">
      <alignment wrapText="1"/>
      <protection/>
    </xf>
    <xf numFmtId="0" fontId="4" fillId="0" borderId="0" xfId="54" applyFont="1" applyFill="1" applyAlignment="1">
      <alignment vertical="center" wrapText="1"/>
      <protection/>
    </xf>
    <xf numFmtId="0" fontId="4" fillId="0" borderId="0" xfId="55" applyFont="1" applyFill="1" applyAlignment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55" applyNumberFormat="1" applyFont="1" applyFill="1" applyBorder="1" applyAlignment="1">
      <alignment vertical="center" wrapText="1"/>
      <protection/>
    </xf>
    <xf numFmtId="3" fontId="4" fillId="24" borderId="0" xfId="55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" fillId="0" borderId="10" xfId="54" applyFont="1" applyFill="1" applyBorder="1" applyAlignment="1">
      <alignment vertical="center"/>
      <protection/>
    </xf>
    <xf numFmtId="194" fontId="26" fillId="0" borderId="0" xfId="55" applyNumberFormat="1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4" fillId="0" borderId="0" xfId="55" applyNumberFormat="1" applyFont="1" applyFill="1" applyAlignment="1">
      <alignment horizontal="center" vertical="center"/>
      <protection/>
    </xf>
    <xf numFmtId="188" fontId="4" fillId="0" borderId="0" xfId="62" applyNumberFormat="1" applyFont="1" applyFill="1" applyAlignment="1">
      <alignment horizontal="center" vertical="center"/>
    </xf>
    <xf numFmtId="0" fontId="5" fillId="0" borderId="0" xfId="54" applyFont="1" applyFill="1" applyAlignment="1">
      <alignment horizontal="center" vertical="center"/>
      <protection/>
    </xf>
    <xf numFmtId="0" fontId="26" fillId="0" borderId="10" xfId="55" applyNumberFormat="1" applyFont="1" applyFill="1" applyBorder="1" applyAlignment="1">
      <alignment horizontal="center" vertical="center"/>
      <protection/>
    </xf>
    <xf numFmtId="0" fontId="26" fillId="0" borderId="10" xfId="55" applyNumberFormat="1" applyFont="1" applyFill="1" applyBorder="1" applyAlignment="1">
      <alignment horizontal="center" vertical="center"/>
      <protection/>
    </xf>
    <xf numFmtId="0" fontId="5" fillId="24" borderId="10" xfId="0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4" fontId="5" fillId="24" borderId="10" xfId="54" applyNumberFormat="1" applyFont="1" applyFill="1" applyBorder="1" applyAlignment="1">
      <alignment horizontal="center" vertical="center"/>
      <protection/>
    </xf>
    <xf numFmtId="0" fontId="4" fillId="24" borderId="0" xfId="54" applyFont="1" applyFill="1" applyAlignment="1">
      <alignment horizontal="center" vertical="center"/>
      <protection/>
    </xf>
    <xf numFmtId="0" fontId="4" fillId="24" borderId="0" xfId="54" applyFont="1" applyFill="1" applyAlignment="1">
      <alignment vertical="center"/>
      <protection/>
    </xf>
    <xf numFmtId="49" fontId="5" fillId="24" borderId="10" xfId="54" applyNumberFormat="1" applyFont="1" applyFill="1" applyBorder="1" applyAlignment="1">
      <alignment horizontal="center" vertical="center"/>
      <protection/>
    </xf>
    <xf numFmtId="49" fontId="5" fillId="24" borderId="10" xfId="55" applyNumberFormat="1" applyFont="1" applyFill="1" applyBorder="1" applyAlignment="1">
      <alignment horizontal="center" vertical="center"/>
      <protection/>
    </xf>
    <xf numFmtId="0" fontId="5" fillId="24" borderId="10" xfId="0" applyFont="1" applyFill="1" applyBorder="1" applyAlignment="1">
      <alignment horizontal="center" vertical="center" wrapText="1"/>
    </xf>
    <xf numFmtId="4" fontId="5" fillId="24" borderId="10" xfId="55" applyNumberFormat="1" applyFont="1" applyFill="1" applyBorder="1" applyAlignment="1">
      <alignment horizontal="center" vertical="center"/>
      <protection/>
    </xf>
    <xf numFmtId="0" fontId="5" fillId="24" borderId="10" xfId="55" applyFont="1" applyFill="1" applyBorder="1" applyAlignment="1">
      <alignment horizontal="center" vertical="center" wrapText="1"/>
      <protection/>
    </xf>
    <xf numFmtId="0" fontId="5" fillId="24" borderId="10" xfId="54" applyFont="1" applyFill="1" applyBorder="1" applyAlignment="1">
      <alignment vertical="center" wrapText="1"/>
      <protection/>
    </xf>
    <xf numFmtId="49" fontId="5" fillId="24" borderId="10" xfId="55" applyNumberFormat="1" applyFont="1" applyFill="1" applyBorder="1" applyAlignment="1" quotePrefix="1">
      <alignment horizontal="center" vertical="center"/>
      <protection/>
    </xf>
    <xf numFmtId="0" fontId="5" fillId="24" borderId="10" xfId="55" applyNumberFormat="1" applyFont="1" applyFill="1" applyBorder="1" applyAlignment="1">
      <alignment vertical="center" wrapText="1"/>
      <protection/>
    </xf>
    <xf numFmtId="0" fontId="5" fillId="24" borderId="10" xfId="0" applyNumberFormat="1" applyFont="1" applyFill="1" applyBorder="1" applyAlignment="1">
      <alignment wrapText="1"/>
    </xf>
    <xf numFmtId="4" fontId="5" fillId="24" borderId="10" xfId="55" applyNumberFormat="1" applyFont="1" applyFill="1" applyBorder="1" applyAlignment="1">
      <alignment horizontal="center" vertical="center"/>
      <protection/>
    </xf>
    <xf numFmtId="0" fontId="4" fillId="24" borderId="0" xfId="54" applyFont="1" applyFill="1" applyAlignment="1">
      <alignment vertical="center"/>
      <protection/>
    </xf>
    <xf numFmtId="0" fontId="5" fillId="24" borderId="10" xfId="0" applyFont="1" applyFill="1" applyBorder="1" applyAlignment="1">
      <alignment/>
    </xf>
    <xf numFmtId="49" fontId="5" fillId="24" borderId="10" xfId="55" applyNumberFormat="1" applyFont="1" applyFill="1" applyBorder="1" applyAlignment="1">
      <alignment horizontal="center" vertical="center"/>
      <protection/>
    </xf>
    <xf numFmtId="0" fontId="5" fillId="24" borderId="10" xfId="0" applyFont="1" applyFill="1" applyBorder="1" applyAlignment="1">
      <alignment vertical="center" wrapText="1"/>
    </xf>
    <xf numFmtId="0" fontId="5" fillId="24" borderId="10" xfId="55" applyFont="1" applyFill="1" applyBorder="1" applyAlignment="1">
      <alignment vertical="center" wrapText="1"/>
      <protection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0" xfId="54" applyNumberFormat="1" applyFont="1" applyFill="1" applyBorder="1" applyAlignment="1">
      <alignment horizontal="center" vertical="center"/>
      <protection/>
    </xf>
    <xf numFmtId="4" fontId="5" fillId="24" borderId="10" xfId="54" applyNumberFormat="1" applyFont="1" applyFill="1" applyBorder="1" applyAlignment="1">
      <alignment horizontal="center" vertical="center"/>
      <protection/>
    </xf>
    <xf numFmtId="0" fontId="5" fillId="24" borderId="0" xfId="54" applyFont="1" applyFill="1" applyAlignment="1">
      <alignment vertical="center"/>
      <protection/>
    </xf>
    <xf numFmtId="49" fontId="4" fillId="0" borderId="10" xfId="55" applyNumberFormat="1" applyFont="1" applyFill="1" applyBorder="1" applyAlignment="1">
      <alignment horizontal="center" vertical="center" textRotation="90" wrapText="1"/>
      <protection/>
    </xf>
    <xf numFmtId="0" fontId="25" fillId="0" borderId="0" xfId="55" applyFont="1" applyFill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textRotation="90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 vertical="center" textRotation="90" wrapText="1"/>
      <protection/>
    </xf>
    <xf numFmtId="0" fontId="25" fillId="0" borderId="0" xfId="55" applyFont="1" applyFill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UniBudget4" xfId="53"/>
    <cellStyle name="Обычный_ведомственная новая 2005 " xfId="54"/>
    <cellStyle name="Обычный_Приложение № 2 и 3 июнь" xfId="55"/>
    <cellStyle name="Обычный_приложение № 6 городские программы " xfId="56"/>
    <cellStyle name="Обычный_Сводный расчет по проекту бюджета на 2008 год Круглик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78"/>
        <xdr:cNvSpPr>
          <a:spLocks/>
        </xdr:cNvSpPr>
      </xdr:nvSpPr>
      <xdr:spPr>
        <a:xfrm flipH="1"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Line 98"/>
        <xdr:cNvSpPr>
          <a:spLocks/>
        </xdr:cNvSpPr>
      </xdr:nvSpPr>
      <xdr:spPr>
        <a:xfrm flipH="1"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" name="Line 99"/>
        <xdr:cNvSpPr>
          <a:spLocks/>
        </xdr:cNvSpPr>
      </xdr:nvSpPr>
      <xdr:spPr>
        <a:xfrm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100"/>
        <xdr:cNvSpPr>
          <a:spLocks/>
        </xdr:cNvSpPr>
      </xdr:nvSpPr>
      <xdr:spPr>
        <a:xfrm flipH="1"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5" name="Line 101"/>
        <xdr:cNvSpPr>
          <a:spLocks/>
        </xdr:cNvSpPr>
      </xdr:nvSpPr>
      <xdr:spPr>
        <a:xfrm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6" name="Line 102"/>
        <xdr:cNvSpPr>
          <a:spLocks/>
        </xdr:cNvSpPr>
      </xdr:nvSpPr>
      <xdr:spPr>
        <a:xfrm flipH="1"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7" name="Line 112"/>
        <xdr:cNvSpPr>
          <a:spLocks/>
        </xdr:cNvSpPr>
      </xdr:nvSpPr>
      <xdr:spPr>
        <a:xfrm flipH="1"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8" name="Line 113"/>
        <xdr:cNvSpPr>
          <a:spLocks/>
        </xdr:cNvSpPr>
      </xdr:nvSpPr>
      <xdr:spPr>
        <a:xfrm flipH="1"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9" name="Line 114"/>
        <xdr:cNvSpPr>
          <a:spLocks/>
        </xdr:cNvSpPr>
      </xdr:nvSpPr>
      <xdr:spPr>
        <a:xfrm flipH="1"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0" name="Line 115"/>
        <xdr:cNvSpPr>
          <a:spLocks/>
        </xdr:cNvSpPr>
      </xdr:nvSpPr>
      <xdr:spPr>
        <a:xfrm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1" name="Line 116"/>
        <xdr:cNvSpPr>
          <a:spLocks/>
        </xdr:cNvSpPr>
      </xdr:nvSpPr>
      <xdr:spPr>
        <a:xfrm flipH="1"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2" name="Line 117"/>
        <xdr:cNvSpPr>
          <a:spLocks/>
        </xdr:cNvSpPr>
      </xdr:nvSpPr>
      <xdr:spPr>
        <a:xfrm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3" name="Line 118"/>
        <xdr:cNvSpPr>
          <a:spLocks/>
        </xdr:cNvSpPr>
      </xdr:nvSpPr>
      <xdr:spPr>
        <a:xfrm flipH="1"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4" name="Line 119"/>
        <xdr:cNvSpPr>
          <a:spLocks/>
        </xdr:cNvSpPr>
      </xdr:nvSpPr>
      <xdr:spPr>
        <a:xfrm flipH="1"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5" name="Line 120"/>
        <xdr:cNvSpPr>
          <a:spLocks/>
        </xdr:cNvSpPr>
      </xdr:nvSpPr>
      <xdr:spPr>
        <a:xfrm flipH="1"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6" name="Line 121"/>
        <xdr:cNvSpPr>
          <a:spLocks/>
        </xdr:cNvSpPr>
      </xdr:nvSpPr>
      <xdr:spPr>
        <a:xfrm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7" name="Line 122"/>
        <xdr:cNvSpPr>
          <a:spLocks/>
        </xdr:cNvSpPr>
      </xdr:nvSpPr>
      <xdr:spPr>
        <a:xfrm flipH="1"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8" name="Line 123"/>
        <xdr:cNvSpPr>
          <a:spLocks/>
        </xdr:cNvSpPr>
      </xdr:nvSpPr>
      <xdr:spPr>
        <a:xfrm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9" name="Line 124"/>
        <xdr:cNvSpPr>
          <a:spLocks/>
        </xdr:cNvSpPr>
      </xdr:nvSpPr>
      <xdr:spPr>
        <a:xfrm flipH="1" flipV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1069</xdr:row>
      <xdr:rowOff>0</xdr:rowOff>
    </xdr:from>
    <xdr:to>
      <xdr:col>6</xdr:col>
      <xdr:colOff>0</xdr:colOff>
      <xdr:row>1069</xdr:row>
      <xdr:rowOff>0</xdr:rowOff>
    </xdr:to>
    <xdr:sp>
      <xdr:nvSpPr>
        <xdr:cNvPr id="20" name="Line 20"/>
        <xdr:cNvSpPr>
          <a:spLocks/>
        </xdr:cNvSpPr>
      </xdr:nvSpPr>
      <xdr:spPr>
        <a:xfrm>
          <a:off x="9315450" y="45536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1069</xdr:row>
      <xdr:rowOff>0</xdr:rowOff>
    </xdr:from>
    <xdr:to>
      <xdr:col>6</xdr:col>
      <xdr:colOff>0</xdr:colOff>
      <xdr:row>1069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9315450" y="45536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1069</xdr:row>
      <xdr:rowOff>0</xdr:rowOff>
    </xdr:from>
    <xdr:to>
      <xdr:col>6</xdr:col>
      <xdr:colOff>0</xdr:colOff>
      <xdr:row>1069</xdr:row>
      <xdr:rowOff>0</xdr:rowOff>
    </xdr:to>
    <xdr:sp>
      <xdr:nvSpPr>
        <xdr:cNvPr id="22" name="Line 26"/>
        <xdr:cNvSpPr>
          <a:spLocks/>
        </xdr:cNvSpPr>
      </xdr:nvSpPr>
      <xdr:spPr>
        <a:xfrm>
          <a:off x="9315450" y="45536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1069</xdr:row>
      <xdr:rowOff>0</xdr:rowOff>
    </xdr:from>
    <xdr:to>
      <xdr:col>6</xdr:col>
      <xdr:colOff>0</xdr:colOff>
      <xdr:row>1069</xdr:row>
      <xdr:rowOff>0</xdr:rowOff>
    </xdr:to>
    <xdr:sp>
      <xdr:nvSpPr>
        <xdr:cNvPr id="23" name="Line 27"/>
        <xdr:cNvSpPr>
          <a:spLocks/>
        </xdr:cNvSpPr>
      </xdr:nvSpPr>
      <xdr:spPr>
        <a:xfrm flipV="1">
          <a:off x="9315450" y="45536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1069</xdr:row>
      <xdr:rowOff>0</xdr:rowOff>
    </xdr:from>
    <xdr:to>
      <xdr:col>6</xdr:col>
      <xdr:colOff>0</xdr:colOff>
      <xdr:row>1069</xdr:row>
      <xdr:rowOff>0</xdr:rowOff>
    </xdr:to>
    <xdr:sp>
      <xdr:nvSpPr>
        <xdr:cNvPr id="24" name="Line 28"/>
        <xdr:cNvSpPr>
          <a:spLocks/>
        </xdr:cNvSpPr>
      </xdr:nvSpPr>
      <xdr:spPr>
        <a:xfrm>
          <a:off x="9315450" y="45536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1069</xdr:row>
      <xdr:rowOff>0</xdr:rowOff>
    </xdr:from>
    <xdr:to>
      <xdr:col>6</xdr:col>
      <xdr:colOff>0</xdr:colOff>
      <xdr:row>1069</xdr:row>
      <xdr:rowOff>0</xdr:rowOff>
    </xdr:to>
    <xdr:sp>
      <xdr:nvSpPr>
        <xdr:cNvPr id="25" name="Line 29"/>
        <xdr:cNvSpPr>
          <a:spLocks/>
        </xdr:cNvSpPr>
      </xdr:nvSpPr>
      <xdr:spPr>
        <a:xfrm flipV="1">
          <a:off x="9315450" y="45536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1069</xdr:row>
      <xdr:rowOff>0</xdr:rowOff>
    </xdr:from>
    <xdr:to>
      <xdr:col>6</xdr:col>
      <xdr:colOff>0</xdr:colOff>
      <xdr:row>1069</xdr:row>
      <xdr:rowOff>0</xdr:rowOff>
    </xdr:to>
    <xdr:sp>
      <xdr:nvSpPr>
        <xdr:cNvPr id="26" name="Line 20"/>
        <xdr:cNvSpPr>
          <a:spLocks/>
        </xdr:cNvSpPr>
      </xdr:nvSpPr>
      <xdr:spPr>
        <a:xfrm>
          <a:off x="9315450" y="45536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1069</xdr:row>
      <xdr:rowOff>0</xdr:rowOff>
    </xdr:from>
    <xdr:to>
      <xdr:col>6</xdr:col>
      <xdr:colOff>0</xdr:colOff>
      <xdr:row>1069</xdr:row>
      <xdr:rowOff>0</xdr:rowOff>
    </xdr:to>
    <xdr:sp>
      <xdr:nvSpPr>
        <xdr:cNvPr id="27" name="Line 21"/>
        <xdr:cNvSpPr>
          <a:spLocks/>
        </xdr:cNvSpPr>
      </xdr:nvSpPr>
      <xdr:spPr>
        <a:xfrm flipV="1">
          <a:off x="9315450" y="45536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1069</xdr:row>
      <xdr:rowOff>0</xdr:rowOff>
    </xdr:from>
    <xdr:to>
      <xdr:col>6</xdr:col>
      <xdr:colOff>0</xdr:colOff>
      <xdr:row>1069</xdr:row>
      <xdr:rowOff>0</xdr:rowOff>
    </xdr:to>
    <xdr:sp>
      <xdr:nvSpPr>
        <xdr:cNvPr id="28" name="Line 26"/>
        <xdr:cNvSpPr>
          <a:spLocks/>
        </xdr:cNvSpPr>
      </xdr:nvSpPr>
      <xdr:spPr>
        <a:xfrm>
          <a:off x="9315450" y="45536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1069</xdr:row>
      <xdr:rowOff>0</xdr:rowOff>
    </xdr:from>
    <xdr:to>
      <xdr:col>6</xdr:col>
      <xdr:colOff>0</xdr:colOff>
      <xdr:row>1069</xdr:row>
      <xdr:rowOff>0</xdr:rowOff>
    </xdr:to>
    <xdr:sp>
      <xdr:nvSpPr>
        <xdr:cNvPr id="29" name="Line 27"/>
        <xdr:cNvSpPr>
          <a:spLocks/>
        </xdr:cNvSpPr>
      </xdr:nvSpPr>
      <xdr:spPr>
        <a:xfrm flipV="1">
          <a:off x="9315450" y="45536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1069</xdr:row>
      <xdr:rowOff>0</xdr:rowOff>
    </xdr:from>
    <xdr:to>
      <xdr:col>6</xdr:col>
      <xdr:colOff>0</xdr:colOff>
      <xdr:row>1069</xdr:row>
      <xdr:rowOff>0</xdr:rowOff>
    </xdr:to>
    <xdr:sp>
      <xdr:nvSpPr>
        <xdr:cNvPr id="30" name="Line 28"/>
        <xdr:cNvSpPr>
          <a:spLocks/>
        </xdr:cNvSpPr>
      </xdr:nvSpPr>
      <xdr:spPr>
        <a:xfrm>
          <a:off x="9315450" y="45536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1069</xdr:row>
      <xdr:rowOff>0</xdr:rowOff>
    </xdr:from>
    <xdr:to>
      <xdr:col>6</xdr:col>
      <xdr:colOff>0</xdr:colOff>
      <xdr:row>1069</xdr:row>
      <xdr:rowOff>0</xdr:rowOff>
    </xdr:to>
    <xdr:sp>
      <xdr:nvSpPr>
        <xdr:cNvPr id="31" name="Line 29"/>
        <xdr:cNvSpPr>
          <a:spLocks/>
        </xdr:cNvSpPr>
      </xdr:nvSpPr>
      <xdr:spPr>
        <a:xfrm flipV="1">
          <a:off x="9315450" y="45536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904</xdr:row>
      <xdr:rowOff>0</xdr:rowOff>
    </xdr:from>
    <xdr:to>
      <xdr:col>6</xdr:col>
      <xdr:colOff>0</xdr:colOff>
      <xdr:row>904</xdr:row>
      <xdr:rowOff>0</xdr:rowOff>
    </xdr:to>
    <xdr:sp>
      <xdr:nvSpPr>
        <xdr:cNvPr id="32" name="Line 20"/>
        <xdr:cNvSpPr>
          <a:spLocks/>
        </xdr:cNvSpPr>
      </xdr:nvSpPr>
      <xdr:spPr>
        <a:xfrm>
          <a:off x="9315450" y="386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909</xdr:row>
      <xdr:rowOff>0</xdr:rowOff>
    </xdr:from>
    <xdr:to>
      <xdr:col>6</xdr:col>
      <xdr:colOff>0</xdr:colOff>
      <xdr:row>909</xdr:row>
      <xdr:rowOff>0</xdr:rowOff>
    </xdr:to>
    <xdr:sp>
      <xdr:nvSpPr>
        <xdr:cNvPr id="33" name="Line 21"/>
        <xdr:cNvSpPr>
          <a:spLocks/>
        </xdr:cNvSpPr>
      </xdr:nvSpPr>
      <xdr:spPr>
        <a:xfrm flipV="1">
          <a:off x="9315450" y="388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886</xdr:row>
      <xdr:rowOff>0</xdr:rowOff>
    </xdr:from>
    <xdr:to>
      <xdr:col>6</xdr:col>
      <xdr:colOff>0</xdr:colOff>
      <xdr:row>886</xdr:row>
      <xdr:rowOff>0</xdr:rowOff>
    </xdr:to>
    <xdr:sp>
      <xdr:nvSpPr>
        <xdr:cNvPr id="34" name="Line 26"/>
        <xdr:cNvSpPr>
          <a:spLocks/>
        </xdr:cNvSpPr>
      </xdr:nvSpPr>
      <xdr:spPr>
        <a:xfrm>
          <a:off x="9315450" y="37986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899</xdr:row>
      <xdr:rowOff>0</xdr:rowOff>
    </xdr:from>
    <xdr:to>
      <xdr:col>6</xdr:col>
      <xdr:colOff>0</xdr:colOff>
      <xdr:row>899</xdr:row>
      <xdr:rowOff>0</xdr:rowOff>
    </xdr:to>
    <xdr:sp>
      <xdr:nvSpPr>
        <xdr:cNvPr id="35" name="Line 27"/>
        <xdr:cNvSpPr>
          <a:spLocks/>
        </xdr:cNvSpPr>
      </xdr:nvSpPr>
      <xdr:spPr>
        <a:xfrm flipV="1">
          <a:off x="9315450" y="384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886</xdr:row>
      <xdr:rowOff>0</xdr:rowOff>
    </xdr:from>
    <xdr:to>
      <xdr:col>6</xdr:col>
      <xdr:colOff>0</xdr:colOff>
      <xdr:row>886</xdr:row>
      <xdr:rowOff>0</xdr:rowOff>
    </xdr:to>
    <xdr:sp>
      <xdr:nvSpPr>
        <xdr:cNvPr id="36" name="Line 28"/>
        <xdr:cNvSpPr>
          <a:spLocks/>
        </xdr:cNvSpPr>
      </xdr:nvSpPr>
      <xdr:spPr>
        <a:xfrm>
          <a:off x="9315450" y="37986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899</xdr:row>
      <xdr:rowOff>0</xdr:rowOff>
    </xdr:from>
    <xdr:to>
      <xdr:col>6</xdr:col>
      <xdr:colOff>0</xdr:colOff>
      <xdr:row>899</xdr:row>
      <xdr:rowOff>0</xdr:rowOff>
    </xdr:to>
    <xdr:sp>
      <xdr:nvSpPr>
        <xdr:cNvPr id="37" name="Line 29"/>
        <xdr:cNvSpPr>
          <a:spLocks/>
        </xdr:cNvSpPr>
      </xdr:nvSpPr>
      <xdr:spPr>
        <a:xfrm flipV="1">
          <a:off x="9315450" y="384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906</xdr:row>
      <xdr:rowOff>0</xdr:rowOff>
    </xdr:from>
    <xdr:to>
      <xdr:col>6</xdr:col>
      <xdr:colOff>0</xdr:colOff>
      <xdr:row>906</xdr:row>
      <xdr:rowOff>0</xdr:rowOff>
    </xdr:to>
    <xdr:sp>
      <xdr:nvSpPr>
        <xdr:cNvPr id="38" name="Line 20"/>
        <xdr:cNvSpPr>
          <a:spLocks/>
        </xdr:cNvSpPr>
      </xdr:nvSpPr>
      <xdr:spPr>
        <a:xfrm>
          <a:off x="9315450" y="387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920</xdr:row>
      <xdr:rowOff>0</xdr:rowOff>
    </xdr:from>
    <xdr:to>
      <xdr:col>6</xdr:col>
      <xdr:colOff>0</xdr:colOff>
      <xdr:row>920</xdr:row>
      <xdr:rowOff>0</xdr:rowOff>
    </xdr:to>
    <xdr:sp>
      <xdr:nvSpPr>
        <xdr:cNvPr id="39" name="Line 21"/>
        <xdr:cNvSpPr>
          <a:spLocks/>
        </xdr:cNvSpPr>
      </xdr:nvSpPr>
      <xdr:spPr>
        <a:xfrm flipV="1">
          <a:off x="9315450" y="393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904</xdr:row>
      <xdr:rowOff>0</xdr:rowOff>
    </xdr:from>
    <xdr:to>
      <xdr:col>6</xdr:col>
      <xdr:colOff>0</xdr:colOff>
      <xdr:row>904</xdr:row>
      <xdr:rowOff>0</xdr:rowOff>
    </xdr:to>
    <xdr:sp>
      <xdr:nvSpPr>
        <xdr:cNvPr id="40" name="Line 26"/>
        <xdr:cNvSpPr>
          <a:spLocks/>
        </xdr:cNvSpPr>
      </xdr:nvSpPr>
      <xdr:spPr>
        <a:xfrm>
          <a:off x="9315450" y="386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905</xdr:row>
      <xdr:rowOff>0</xdr:rowOff>
    </xdr:from>
    <xdr:to>
      <xdr:col>6</xdr:col>
      <xdr:colOff>0</xdr:colOff>
      <xdr:row>905</xdr:row>
      <xdr:rowOff>0</xdr:rowOff>
    </xdr:to>
    <xdr:sp>
      <xdr:nvSpPr>
        <xdr:cNvPr id="41" name="Line 27"/>
        <xdr:cNvSpPr>
          <a:spLocks/>
        </xdr:cNvSpPr>
      </xdr:nvSpPr>
      <xdr:spPr>
        <a:xfrm flipV="1">
          <a:off x="9315450" y="387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904</xdr:row>
      <xdr:rowOff>0</xdr:rowOff>
    </xdr:from>
    <xdr:to>
      <xdr:col>6</xdr:col>
      <xdr:colOff>0</xdr:colOff>
      <xdr:row>904</xdr:row>
      <xdr:rowOff>0</xdr:rowOff>
    </xdr:to>
    <xdr:sp>
      <xdr:nvSpPr>
        <xdr:cNvPr id="42" name="Line 28"/>
        <xdr:cNvSpPr>
          <a:spLocks/>
        </xdr:cNvSpPr>
      </xdr:nvSpPr>
      <xdr:spPr>
        <a:xfrm>
          <a:off x="9315450" y="386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905</xdr:row>
      <xdr:rowOff>0</xdr:rowOff>
    </xdr:from>
    <xdr:to>
      <xdr:col>6</xdr:col>
      <xdr:colOff>0</xdr:colOff>
      <xdr:row>905</xdr:row>
      <xdr:rowOff>0</xdr:rowOff>
    </xdr:to>
    <xdr:sp>
      <xdr:nvSpPr>
        <xdr:cNvPr id="43" name="Line 29"/>
        <xdr:cNvSpPr>
          <a:spLocks/>
        </xdr:cNvSpPr>
      </xdr:nvSpPr>
      <xdr:spPr>
        <a:xfrm flipV="1">
          <a:off x="9315450" y="387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893</xdr:row>
      <xdr:rowOff>0</xdr:rowOff>
    </xdr:from>
    <xdr:to>
      <xdr:col>6</xdr:col>
      <xdr:colOff>0</xdr:colOff>
      <xdr:row>893</xdr:row>
      <xdr:rowOff>0</xdr:rowOff>
    </xdr:to>
    <xdr:sp>
      <xdr:nvSpPr>
        <xdr:cNvPr id="44" name="Line 20"/>
        <xdr:cNvSpPr>
          <a:spLocks/>
        </xdr:cNvSpPr>
      </xdr:nvSpPr>
      <xdr:spPr>
        <a:xfrm>
          <a:off x="9315450" y="382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893</xdr:row>
      <xdr:rowOff>0</xdr:rowOff>
    </xdr:from>
    <xdr:to>
      <xdr:col>6</xdr:col>
      <xdr:colOff>0</xdr:colOff>
      <xdr:row>893</xdr:row>
      <xdr:rowOff>0</xdr:rowOff>
    </xdr:to>
    <xdr:sp>
      <xdr:nvSpPr>
        <xdr:cNvPr id="45" name="Line 26"/>
        <xdr:cNvSpPr>
          <a:spLocks/>
        </xdr:cNvSpPr>
      </xdr:nvSpPr>
      <xdr:spPr>
        <a:xfrm>
          <a:off x="9315450" y="382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893</xdr:row>
      <xdr:rowOff>0</xdr:rowOff>
    </xdr:from>
    <xdr:to>
      <xdr:col>6</xdr:col>
      <xdr:colOff>0</xdr:colOff>
      <xdr:row>893</xdr:row>
      <xdr:rowOff>0</xdr:rowOff>
    </xdr:to>
    <xdr:sp>
      <xdr:nvSpPr>
        <xdr:cNvPr id="46" name="Line 28"/>
        <xdr:cNvSpPr>
          <a:spLocks/>
        </xdr:cNvSpPr>
      </xdr:nvSpPr>
      <xdr:spPr>
        <a:xfrm>
          <a:off x="9315450" y="382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893</xdr:row>
      <xdr:rowOff>0</xdr:rowOff>
    </xdr:from>
    <xdr:to>
      <xdr:col>6</xdr:col>
      <xdr:colOff>0</xdr:colOff>
      <xdr:row>893</xdr:row>
      <xdr:rowOff>0</xdr:rowOff>
    </xdr:to>
    <xdr:sp>
      <xdr:nvSpPr>
        <xdr:cNvPr id="47" name="Line 20"/>
        <xdr:cNvSpPr>
          <a:spLocks/>
        </xdr:cNvSpPr>
      </xdr:nvSpPr>
      <xdr:spPr>
        <a:xfrm>
          <a:off x="9315450" y="382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893</xdr:row>
      <xdr:rowOff>0</xdr:rowOff>
    </xdr:from>
    <xdr:to>
      <xdr:col>6</xdr:col>
      <xdr:colOff>0</xdr:colOff>
      <xdr:row>893</xdr:row>
      <xdr:rowOff>0</xdr:rowOff>
    </xdr:to>
    <xdr:sp>
      <xdr:nvSpPr>
        <xdr:cNvPr id="48" name="Line 26"/>
        <xdr:cNvSpPr>
          <a:spLocks/>
        </xdr:cNvSpPr>
      </xdr:nvSpPr>
      <xdr:spPr>
        <a:xfrm>
          <a:off x="9315450" y="382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893</xdr:row>
      <xdr:rowOff>0</xdr:rowOff>
    </xdr:from>
    <xdr:to>
      <xdr:col>6</xdr:col>
      <xdr:colOff>0</xdr:colOff>
      <xdr:row>893</xdr:row>
      <xdr:rowOff>0</xdr:rowOff>
    </xdr:to>
    <xdr:sp>
      <xdr:nvSpPr>
        <xdr:cNvPr id="49" name="Line 28"/>
        <xdr:cNvSpPr>
          <a:spLocks/>
        </xdr:cNvSpPr>
      </xdr:nvSpPr>
      <xdr:spPr>
        <a:xfrm>
          <a:off x="9315450" y="382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926</xdr:row>
      <xdr:rowOff>0</xdr:rowOff>
    </xdr:from>
    <xdr:to>
      <xdr:col>6</xdr:col>
      <xdr:colOff>0</xdr:colOff>
      <xdr:row>926</xdr:row>
      <xdr:rowOff>0</xdr:rowOff>
    </xdr:to>
    <xdr:sp>
      <xdr:nvSpPr>
        <xdr:cNvPr id="50" name="Line 21"/>
        <xdr:cNvSpPr>
          <a:spLocks/>
        </xdr:cNvSpPr>
      </xdr:nvSpPr>
      <xdr:spPr>
        <a:xfrm flipV="1">
          <a:off x="9315450" y="39677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926</xdr:row>
      <xdr:rowOff>0</xdr:rowOff>
    </xdr:from>
    <xdr:to>
      <xdr:col>6</xdr:col>
      <xdr:colOff>0</xdr:colOff>
      <xdr:row>926</xdr:row>
      <xdr:rowOff>0</xdr:rowOff>
    </xdr:to>
    <xdr:sp>
      <xdr:nvSpPr>
        <xdr:cNvPr id="51" name="Line 20"/>
        <xdr:cNvSpPr>
          <a:spLocks/>
        </xdr:cNvSpPr>
      </xdr:nvSpPr>
      <xdr:spPr>
        <a:xfrm>
          <a:off x="9315450" y="39677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926</xdr:row>
      <xdr:rowOff>0</xdr:rowOff>
    </xdr:from>
    <xdr:to>
      <xdr:col>6</xdr:col>
      <xdr:colOff>0</xdr:colOff>
      <xdr:row>926</xdr:row>
      <xdr:rowOff>0</xdr:rowOff>
    </xdr:to>
    <xdr:sp>
      <xdr:nvSpPr>
        <xdr:cNvPr id="52" name="Line 26"/>
        <xdr:cNvSpPr>
          <a:spLocks/>
        </xdr:cNvSpPr>
      </xdr:nvSpPr>
      <xdr:spPr>
        <a:xfrm>
          <a:off x="9315450" y="39677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926</xdr:row>
      <xdr:rowOff>0</xdr:rowOff>
    </xdr:from>
    <xdr:to>
      <xdr:col>6</xdr:col>
      <xdr:colOff>0</xdr:colOff>
      <xdr:row>926</xdr:row>
      <xdr:rowOff>0</xdr:rowOff>
    </xdr:to>
    <xdr:sp>
      <xdr:nvSpPr>
        <xdr:cNvPr id="53" name="Line 28"/>
        <xdr:cNvSpPr>
          <a:spLocks/>
        </xdr:cNvSpPr>
      </xdr:nvSpPr>
      <xdr:spPr>
        <a:xfrm>
          <a:off x="9315450" y="39677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926</xdr:row>
      <xdr:rowOff>0</xdr:rowOff>
    </xdr:from>
    <xdr:to>
      <xdr:col>6</xdr:col>
      <xdr:colOff>0</xdr:colOff>
      <xdr:row>926</xdr:row>
      <xdr:rowOff>0</xdr:rowOff>
    </xdr:to>
    <xdr:sp>
      <xdr:nvSpPr>
        <xdr:cNvPr id="54" name="Line 21"/>
        <xdr:cNvSpPr>
          <a:spLocks/>
        </xdr:cNvSpPr>
      </xdr:nvSpPr>
      <xdr:spPr>
        <a:xfrm flipV="1">
          <a:off x="9315450" y="39677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926</xdr:row>
      <xdr:rowOff>0</xdr:rowOff>
    </xdr:from>
    <xdr:to>
      <xdr:col>6</xdr:col>
      <xdr:colOff>0</xdr:colOff>
      <xdr:row>926</xdr:row>
      <xdr:rowOff>0</xdr:rowOff>
    </xdr:to>
    <xdr:sp>
      <xdr:nvSpPr>
        <xdr:cNvPr id="55" name="Line 20"/>
        <xdr:cNvSpPr>
          <a:spLocks/>
        </xdr:cNvSpPr>
      </xdr:nvSpPr>
      <xdr:spPr>
        <a:xfrm>
          <a:off x="9315450" y="39677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926</xdr:row>
      <xdr:rowOff>0</xdr:rowOff>
    </xdr:from>
    <xdr:to>
      <xdr:col>6</xdr:col>
      <xdr:colOff>0</xdr:colOff>
      <xdr:row>926</xdr:row>
      <xdr:rowOff>0</xdr:rowOff>
    </xdr:to>
    <xdr:sp>
      <xdr:nvSpPr>
        <xdr:cNvPr id="56" name="Line 26"/>
        <xdr:cNvSpPr>
          <a:spLocks/>
        </xdr:cNvSpPr>
      </xdr:nvSpPr>
      <xdr:spPr>
        <a:xfrm>
          <a:off x="9315450" y="39677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926</xdr:row>
      <xdr:rowOff>0</xdr:rowOff>
    </xdr:from>
    <xdr:to>
      <xdr:col>6</xdr:col>
      <xdr:colOff>0</xdr:colOff>
      <xdr:row>926</xdr:row>
      <xdr:rowOff>0</xdr:rowOff>
    </xdr:to>
    <xdr:sp>
      <xdr:nvSpPr>
        <xdr:cNvPr id="57" name="Line 28"/>
        <xdr:cNvSpPr>
          <a:spLocks/>
        </xdr:cNvSpPr>
      </xdr:nvSpPr>
      <xdr:spPr>
        <a:xfrm>
          <a:off x="9315450" y="39677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533</xdr:row>
      <xdr:rowOff>0</xdr:rowOff>
    </xdr:to>
    <xdr:sp>
      <xdr:nvSpPr>
        <xdr:cNvPr id="58" name="Line 20"/>
        <xdr:cNvSpPr>
          <a:spLocks/>
        </xdr:cNvSpPr>
      </xdr:nvSpPr>
      <xdr:spPr>
        <a:xfrm>
          <a:off x="9315450" y="2294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533</xdr:row>
      <xdr:rowOff>0</xdr:rowOff>
    </xdr:to>
    <xdr:sp>
      <xdr:nvSpPr>
        <xdr:cNvPr id="59" name="Line 21"/>
        <xdr:cNvSpPr>
          <a:spLocks/>
        </xdr:cNvSpPr>
      </xdr:nvSpPr>
      <xdr:spPr>
        <a:xfrm flipV="1">
          <a:off x="9315450" y="2294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533</xdr:row>
      <xdr:rowOff>0</xdr:rowOff>
    </xdr:to>
    <xdr:sp>
      <xdr:nvSpPr>
        <xdr:cNvPr id="60" name="Line 26"/>
        <xdr:cNvSpPr>
          <a:spLocks/>
        </xdr:cNvSpPr>
      </xdr:nvSpPr>
      <xdr:spPr>
        <a:xfrm>
          <a:off x="9315450" y="2294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533</xdr:row>
      <xdr:rowOff>0</xdr:rowOff>
    </xdr:to>
    <xdr:sp>
      <xdr:nvSpPr>
        <xdr:cNvPr id="61" name="Line 27"/>
        <xdr:cNvSpPr>
          <a:spLocks/>
        </xdr:cNvSpPr>
      </xdr:nvSpPr>
      <xdr:spPr>
        <a:xfrm flipV="1">
          <a:off x="9315450" y="2294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533</xdr:row>
      <xdr:rowOff>0</xdr:rowOff>
    </xdr:to>
    <xdr:sp>
      <xdr:nvSpPr>
        <xdr:cNvPr id="62" name="Line 28"/>
        <xdr:cNvSpPr>
          <a:spLocks/>
        </xdr:cNvSpPr>
      </xdr:nvSpPr>
      <xdr:spPr>
        <a:xfrm>
          <a:off x="9315450" y="2294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533</xdr:row>
      <xdr:rowOff>0</xdr:rowOff>
    </xdr:to>
    <xdr:sp>
      <xdr:nvSpPr>
        <xdr:cNvPr id="63" name="Line 29"/>
        <xdr:cNvSpPr>
          <a:spLocks/>
        </xdr:cNvSpPr>
      </xdr:nvSpPr>
      <xdr:spPr>
        <a:xfrm flipV="1">
          <a:off x="9315450" y="2294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533</xdr:row>
      <xdr:rowOff>0</xdr:rowOff>
    </xdr:to>
    <xdr:sp>
      <xdr:nvSpPr>
        <xdr:cNvPr id="64" name="Line 20"/>
        <xdr:cNvSpPr>
          <a:spLocks/>
        </xdr:cNvSpPr>
      </xdr:nvSpPr>
      <xdr:spPr>
        <a:xfrm>
          <a:off x="9315450" y="2294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533</xdr:row>
      <xdr:rowOff>0</xdr:rowOff>
    </xdr:to>
    <xdr:sp>
      <xdr:nvSpPr>
        <xdr:cNvPr id="65" name="Line 21"/>
        <xdr:cNvSpPr>
          <a:spLocks/>
        </xdr:cNvSpPr>
      </xdr:nvSpPr>
      <xdr:spPr>
        <a:xfrm flipV="1">
          <a:off x="9315450" y="2294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533</xdr:row>
      <xdr:rowOff>0</xdr:rowOff>
    </xdr:to>
    <xdr:sp>
      <xdr:nvSpPr>
        <xdr:cNvPr id="66" name="Line 26"/>
        <xdr:cNvSpPr>
          <a:spLocks/>
        </xdr:cNvSpPr>
      </xdr:nvSpPr>
      <xdr:spPr>
        <a:xfrm>
          <a:off x="9315450" y="2294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533</xdr:row>
      <xdr:rowOff>0</xdr:rowOff>
    </xdr:to>
    <xdr:sp>
      <xdr:nvSpPr>
        <xdr:cNvPr id="67" name="Line 27"/>
        <xdr:cNvSpPr>
          <a:spLocks/>
        </xdr:cNvSpPr>
      </xdr:nvSpPr>
      <xdr:spPr>
        <a:xfrm flipV="1">
          <a:off x="9315450" y="2294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533</xdr:row>
      <xdr:rowOff>0</xdr:rowOff>
    </xdr:to>
    <xdr:sp>
      <xdr:nvSpPr>
        <xdr:cNvPr id="68" name="Line 28"/>
        <xdr:cNvSpPr>
          <a:spLocks/>
        </xdr:cNvSpPr>
      </xdr:nvSpPr>
      <xdr:spPr>
        <a:xfrm>
          <a:off x="9315450" y="2294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533</xdr:row>
      <xdr:rowOff>0</xdr:rowOff>
    </xdr:to>
    <xdr:sp>
      <xdr:nvSpPr>
        <xdr:cNvPr id="69" name="Line 29"/>
        <xdr:cNvSpPr>
          <a:spLocks/>
        </xdr:cNvSpPr>
      </xdr:nvSpPr>
      <xdr:spPr>
        <a:xfrm flipV="1">
          <a:off x="9315450" y="2294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" name="Line 78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" name="Line 98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" name="Line 99"/>
        <xdr:cNvSpPr>
          <a:spLocks/>
        </xdr:cNvSpPr>
      </xdr:nvSpPr>
      <xdr:spPr>
        <a:xfrm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4" name="Line 100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5" name="Line 101"/>
        <xdr:cNvSpPr>
          <a:spLocks/>
        </xdr:cNvSpPr>
      </xdr:nvSpPr>
      <xdr:spPr>
        <a:xfrm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6" name="Line 102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7" name="Line 112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8" name="Line 113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9" name="Line 114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0" name="Line 115"/>
        <xdr:cNvSpPr>
          <a:spLocks/>
        </xdr:cNvSpPr>
      </xdr:nvSpPr>
      <xdr:spPr>
        <a:xfrm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1" name="Line 116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2" name="Line 117"/>
        <xdr:cNvSpPr>
          <a:spLocks/>
        </xdr:cNvSpPr>
      </xdr:nvSpPr>
      <xdr:spPr>
        <a:xfrm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3" name="Line 118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4" name="Line 119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5" name="Line 120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6" name="Line 121"/>
        <xdr:cNvSpPr>
          <a:spLocks/>
        </xdr:cNvSpPr>
      </xdr:nvSpPr>
      <xdr:spPr>
        <a:xfrm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7" name="Line 122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8" name="Line 123"/>
        <xdr:cNvSpPr>
          <a:spLocks/>
        </xdr:cNvSpPr>
      </xdr:nvSpPr>
      <xdr:spPr>
        <a:xfrm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9" name="Line 124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307</xdr:row>
      <xdr:rowOff>0</xdr:rowOff>
    </xdr:from>
    <xdr:to>
      <xdr:col>5</xdr:col>
      <xdr:colOff>0</xdr:colOff>
      <xdr:row>307</xdr:row>
      <xdr:rowOff>0</xdr:rowOff>
    </xdr:to>
    <xdr:sp>
      <xdr:nvSpPr>
        <xdr:cNvPr id="20" name="Line 20"/>
        <xdr:cNvSpPr>
          <a:spLocks/>
        </xdr:cNvSpPr>
      </xdr:nvSpPr>
      <xdr:spPr>
        <a:xfrm>
          <a:off x="9734550" y="11203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320</xdr:row>
      <xdr:rowOff>0</xdr:rowOff>
    </xdr:from>
    <xdr:to>
      <xdr:col>5</xdr:col>
      <xdr:colOff>0</xdr:colOff>
      <xdr:row>320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9734550" y="1167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302</xdr:row>
      <xdr:rowOff>0</xdr:rowOff>
    </xdr:from>
    <xdr:to>
      <xdr:col>5</xdr:col>
      <xdr:colOff>0</xdr:colOff>
      <xdr:row>302</xdr:row>
      <xdr:rowOff>0</xdr:rowOff>
    </xdr:to>
    <xdr:sp>
      <xdr:nvSpPr>
        <xdr:cNvPr id="22" name="Line 27"/>
        <xdr:cNvSpPr>
          <a:spLocks/>
        </xdr:cNvSpPr>
      </xdr:nvSpPr>
      <xdr:spPr>
        <a:xfrm flipV="1">
          <a:off x="9734550" y="11012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302</xdr:row>
      <xdr:rowOff>0</xdr:rowOff>
    </xdr:from>
    <xdr:to>
      <xdr:col>5</xdr:col>
      <xdr:colOff>0</xdr:colOff>
      <xdr:row>302</xdr:row>
      <xdr:rowOff>0</xdr:rowOff>
    </xdr:to>
    <xdr:sp>
      <xdr:nvSpPr>
        <xdr:cNvPr id="23" name="Line 29"/>
        <xdr:cNvSpPr>
          <a:spLocks/>
        </xdr:cNvSpPr>
      </xdr:nvSpPr>
      <xdr:spPr>
        <a:xfrm flipV="1">
          <a:off x="9734550" y="11012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186</xdr:row>
      <xdr:rowOff>19050</xdr:rowOff>
    </xdr:to>
    <xdr:sp>
      <xdr:nvSpPr>
        <xdr:cNvPr id="24" name="AutoShape 900"/>
        <xdr:cNvSpPr>
          <a:spLocks/>
        </xdr:cNvSpPr>
      </xdr:nvSpPr>
      <xdr:spPr>
        <a:xfrm>
          <a:off x="9734550" y="67513200"/>
          <a:ext cx="0" cy="4953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569</xdr:row>
      <xdr:rowOff>0</xdr:rowOff>
    </xdr:from>
    <xdr:to>
      <xdr:col>5</xdr:col>
      <xdr:colOff>0</xdr:colOff>
      <xdr:row>569</xdr:row>
      <xdr:rowOff>0</xdr:rowOff>
    </xdr:to>
    <xdr:sp>
      <xdr:nvSpPr>
        <xdr:cNvPr id="25" name="Line 20"/>
        <xdr:cNvSpPr>
          <a:spLocks/>
        </xdr:cNvSpPr>
      </xdr:nvSpPr>
      <xdr:spPr>
        <a:xfrm>
          <a:off x="9734550" y="2145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569</xdr:row>
      <xdr:rowOff>0</xdr:rowOff>
    </xdr:from>
    <xdr:to>
      <xdr:col>5</xdr:col>
      <xdr:colOff>0</xdr:colOff>
      <xdr:row>569</xdr:row>
      <xdr:rowOff>0</xdr:rowOff>
    </xdr:to>
    <xdr:sp>
      <xdr:nvSpPr>
        <xdr:cNvPr id="26" name="Line 21"/>
        <xdr:cNvSpPr>
          <a:spLocks/>
        </xdr:cNvSpPr>
      </xdr:nvSpPr>
      <xdr:spPr>
        <a:xfrm flipV="1">
          <a:off x="9734550" y="2145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569</xdr:row>
      <xdr:rowOff>0</xdr:rowOff>
    </xdr:from>
    <xdr:to>
      <xdr:col>5</xdr:col>
      <xdr:colOff>0</xdr:colOff>
      <xdr:row>569</xdr:row>
      <xdr:rowOff>0</xdr:rowOff>
    </xdr:to>
    <xdr:sp>
      <xdr:nvSpPr>
        <xdr:cNvPr id="27" name="Line 26"/>
        <xdr:cNvSpPr>
          <a:spLocks/>
        </xdr:cNvSpPr>
      </xdr:nvSpPr>
      <xdr:spPr>
        <a:xfrm>
          <a:off x="9734550" y="2145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569</xdr:row>
      <xdr:rowOff>0</xdr:rowOff>
    </xdr:from>
    <xdr:to>
      <xdr:col>5</xdr:col>
      <xdr:colOff>0</xdr:colOff>
      <xdr:row>569</xdr:row>
      <xdr:rowOff>0</xdr:rowOff>
    </xdr:to>
    <xdr:sp>
      <xdr:nvSpPr>
        <xdr:cNvPr id="28" name="Line 27"/>
        <xdr:cNvSpPr>
          <a:spLocks/>
        </xdr:cNvSpPr>
      </xdr:nvSpPr>
      <xdr:spPr>
        <a:xfrm flipV="1">
          <a:off x="9734550" y="2145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569</xdr:row>
      <xdr:rowOff>0</xdr:rowOff>
    </xdr:from>
    <xdr:to>
      <xdr:col>5</xdr:col>
      <xdr:colOff>0</xdr:colOff>
      <xdr:row>569</xdr:row>
      <xdr:rowOff>0</xdr:rowOff>
    </xdr:to>
    <xdr:sp>
      <xdr:nvSpPr>
        <xdr:cNvPr id="29" name="Line 28"/>
        <xdr:cNvSpPr>
          <a:spLocks/>
        </xdr:cNvSpPr>
      </xdr:nvSpPr>
      <xdr:spPr>
        <a:xfrm>
          <a:off x="9734550" y="2145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569</xdr:row>
      <xdr:rowOff>0</xdr:rowOff>
    </xdr:from>
    <xdr:to>
      <xdr:col>5</xdr:col>
      <xdr:colOff>0</xdr:colOff>
      <xdr:row>569</xdr:row>
      <xdr:rowOff>0</xdr:rowOff>
    </xdr:to>
    <xdr:sp>
      <xdr:nvSpPr>
        <xdr:cNvPr id="30" name="Line 29"/>
        <xdr:cNvSpPr>
          <a:spLocks/>
        </xdr:cNvSpPr>
      </xdr:nvSpPr>
      <xdr:spPr>
        <a:xfrm flipV="1">
          <a:off x="9734550" y="2145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569</xdr:row>
      <xdr:rowOff>0</xdr:rowOff>
    </xdr:from>
    <xdr:to>
      <xdr:col>5</xdr:col>
      <xdr:colOff>0</xdr:colOff>
      <xdr:row>569</xdr:row>
      <xdr:rowOff>0</xdr:rowOff>
    </xdr:to>
    <xdr:sp>
      <xdr:nvSpPr>
        <xdr:cNvPr id="31" name="Line 20"/>
        <xdr:cNvSpPr>
          <a:spLocks/>
        </xdr:cNvSpPr>
      </xdr:nvSpPr>
      <xdr:spPr>
        <a:xfrm>
          <a:off x="9734550" y="2145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569</xdr:row>
      <xdr:rowOff>0</xdr:rowOff>
    </xdr:from>
    <xdr:to>
      <xdr:col>5</xdr:col>
      <xdr:colOff>0</xdr:colOff>
      <xdr:row>569</xdr:row>
      <xdr:rowOff>0</xdr:rowOff>
    </xdr:to>
    <xdr:sp>
      <xdr:nvSpPr>
        <xdr:cNvPr id="32" name="Line 21"/>
        <xdr:cNvSpPr>
          <a:spLocks/>
        </xdr:cNvSpPr>
      </xdr:nvSpPr>
      <xdr:spPr>
        <a:xfrm flipV="1">
          <a:off x="9734550" y="2145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569</xdr:row>
      <xdr:rowOff>0</xdr:rowOff>
    </xdr:from>
    <xdr:to>
      <xdr:col>5</xdr:col>
      <xdr:colOff>0</xdr:colOff>
      <xdr:row>569</xdr:row>
      <xdr:rowOff>0</xdr:rowOff>
    </xdr:to>
    <xdr:sp>
      <xdr:nvSpPr>
        <xdr:cNvPr id="33" name="Line 26"/>
        <xdr:cNvSpPr>
          <a:spLocks/>
        </xdr:cNvSpPr>
      </xdr:nvSpPr>
      <xdr:spPr>
        <a:xfrm>
          <a:off x="9734550" y="2145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569</xdr:row>
      <xdr:rowOff>0</xdr:rowOff>
    </xdr:from>
    <xdr:to>
      <xdr:col>5</xdr:col>
      <xdr:colOff>0</xdr:colOff>
      <xdr:row>569</xdr:row>
      <xdr:rowOff>0</xdr:rowOff>
    </xdr:to>
    <xdr:sp>
      <xdr:nvSpPr>
        <xdr:cNvPr id="34" name="Line 27"/>
        <xdr:cNvSpPr>
          <a:spLocks/>
        </xdr:cNvSpPr>
      </xdr:nvSpPr>
      <xdr:spPr>
        <a:xfrm flipV="1">
          <a:off x="9734550" y="2145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569</xdr:row>
      <xdr:rowOff>0</xdr:rowOff>
    </xdr:from>
    <xdr:to>
      <xdr:col>5</xdr:col>
      <xdr:colOff>0</xdr:colOff>
      <xdr:row>569</xdr:row>
      <xdr:rowOff>0</xdr:rowOff>
    </xdr:to>
    <xdr:sp>
      <xdr:nvSpPr>
        <xdr:cNvPr id="35" name="Line 28"/>
        <xdr:cNvSpPr>
          <a:spLocks/>
        </xdr:cNvSpPr>
      </xdr:nvSpPr>
      <xdr:spPr>
        <a:xfrm>
          <a:off x="9734550" y="2145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569</xdr:row>
      <xdr:rowOff>0</xdr:rowOff>
    </xdr:from>
    <xdr:to>
      <xdr:col>5</xdr:col>
      <xdr:colOff>0</xdr:colOff>
      <xdr:row>569</xdr:row>
      <xdr:rowOff>0</xdr:rowOff>
    </xdr:to>
    <xdr:sp>
      <xdr:nvSpPr>
        <xdr:cNvPr id="36" name="Line 29"/>
        <xdr:cNvSpPr>
          <a:spLocks/>
        </xdr:cNvSpPr>
      </xdr:nvSpPr>
      <xdr:spPr>
        <a:xfrm flipV="1">
          <a:off x="9734550" y="2145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305</xdr:row>
      <xdr:rowOff>0</xdr:rowOff>
    </xdr:from>
    <xdr:to>
      <xdr:col>5</xdr:col>
      <xdr:colOff>0</xdr:colOff>
      <xdr:row>305</xdr:row>
      <xdr:rowOff>0</xdr:rowOff>
    </xdr:to>
    <xdr:sp>
      <xdr:nvSpPr>
        <xdr:cNvPr id="37" name="Line 20"/>
        <xdr:cNvSpPr>
          <a:spLocks/>
        </xdr:cNvSpPr>
      </xdr:nvSpPr>
      <xdr:spPr>
        <a:xfrm>
          <a:off x="9734550" y="11155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311</xdr:row>
      <xdr:rowOff>0</xdr:rowOff>
    </xdr:from>
    <xdr:to>
      <xdr:col>5</xdr:col>
      <xdr:colOff>0</xdr:colOff>
      <xdr:row>311</xdr:row>
      <xdr:rowOff>0</xdr:rowOff>
    </xdr:to>
    <xdr:sp>
      <xdr:nvSpPr>
        <xdr:cNvPr id="38" name="Line 21"/>
        <xdr:cNvSpPr>
          <a:spLocks/>
        </xdr:cNvSpPr>
      </xdr:nvSpPr>
      <xdr:spPr>
        <a:xfrm flipV="1">
          <a:off x="9734550" y="11393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279</xdr:row>
      <xdr:rowOff>0</xdr:rowOff>
    </xdr:from>
    <xdr:to>
      <xdr:col>5</xdr:col>
      <xdr:colOff>0</xdr:colOff>
      <xdr:row>279</xdr:row>
      <xdr:rowOff>0</xdr:rowOff>
    </xdr:to>
    <xdr:sp>
      <xdr:nvSpPr>
        <xdr:cNvPr id="39" name="Line 26"/>
        <xdr:cNvSpPr>
          <a:spLocks/>
        </xdr:cNvSpPr>
      </xdr:nvSpPr>
      <xdr:spPr>
        <a:xfrm>
          <a:off x="9734550" y="1013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300</xdr:row>
      <xdr:rowOff>0</xdr:rowOff>
    </xdr:from>
    <xdr:to>
      <xdr:col>5</xdr:col>
      <xdr:colOff>0</xdr:colOff>
      <xdr:row>300</xdr:row>
      <xdr:rowOff>0</xdr:rowOff>
    </xdr:to>
    <xdr:sp>
      <xdr:nvSpPr>
        <xdr:cNvPr id="40" name="Line 27"/>
        <xdr:cNvSpPr>
          <a:spLocks/>
        </xdr:cNvSpPr>
      </xdr:nvSpPr>
      <xdr:spPr>
        <a:xfrm flipV="1">
          <a:off x="9734550" y="10965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279</xdr:row>
      <xdr:rowOff>0</xdr:rowOff>
    </xdr:from>
    <xdr:to>
      <xdr:col>5</xdr:col>
      <xdr:colOff>0</xdr:colOff>
      <xdr:row>279</xdr:row>
      <xdr:rowOff>0</xdr:rowOff>
    </xdr:to>
    <xdr:sp>
      <xdr:nvSpPr>
        <xdr:cNvPr id="41" name="Line 28"/>
        <xdr:cNvSpPr>
          <a:spLocks/>
        </xdr:cNvSpPr>
      </xdr:nvSpPr>
      <xdr:spPr>
        <a:xfrm>
          <a:off x="9734550" y="1013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300</xdr:row>
      <xdr:rowOff>0</xdr:rowOff>
    </xdr:from>
    <xdr:to>
      <xdr:col>5</xdr:col>
      <xdr:colOff>0</xdr:colOff>
      <xdr:row>300</xdr:row>
      <xdr:rowOff>0</xdr:rowOff>
    </xdr:to>
    <xdr:sp>
      <xdr:nvSpPr>
        <xdr:cNvPr id="42" name="Line 29"/>
        <xdr:cNvSpPr>
          <a:spLocks/>
        </xdr:cNvSpPr>
      </xdr:nvSpPr>
      <xdr:spPr>
        <a:xfrm flipV="1">
          <a:off x="9734550" y="10965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307</xdr:row>
      <xdr:rowOff>0</xdr:rowOff>
    </xdr:from>
    <xdr:to>
      <xdr:col>5</xdr:col>
      <xdr:colOff>0</xdr:colOff>
      <xdr:row>307</xdr:row>
      <xdr:rowOff>0</xdr:rowOff>
    </xdr:to>
    <xdr:sp>
      <xdr:nvSpPr>
        <xdr:cNvPr id="43" name="Line 20"/>
        <xdr:cNvSpPr>
          <a:spLocks/>
        </xdr:cNvSpPr>
      </xdr:nvSpPr>
      <xdr:spPr>
        <a:xfrm>
          <a:off x="9734550" y="11203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322</xdr:row>
      <xdr:rowOff>0</xdr:rowOff>
    </xdr:from>
    <xdr:to>
      <xdr:col>5</xdr:col>
      <xdr:colOff>0</xdr:colOff>
      <xdr:row>322</xdr:row>
      <xdr:rowOff>0</xdr:rowOff>
    </xdr:to>
    <xdr:sp>
      <xdr:nvSpPr>
        <xdr:cNvPr id="44" name="Line 21"/>
        <xdr:cNvSpPr>
          <a:spLocks/>
        </xdr:cNvSpPr>
      </xdr:nvSpPr>
      <xdr:spPr>
        <a:xfrm flipV="1">
          <a:off x="9734550" y="1172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305</xdr:row>
      <xdr:rowOff>0</xdr:rowOff>
    </xdr:from>
    <xdr:to>
      <xdr:col>5</xdr:col>
      <xdr:colOff>0</xdr:colOff>
      <xdr:row>305</xdr:row>
      <xdr:rowOff>0</xdr:rowOff>
    </xdr:to>
    <xdr:sp>
      <xdr:nvSpPr>
        <xdr:cNvPr id="45" name="Line 26"/>
        <xdr:cNvSpPr>
          <a:spLocks/>
        </xdr:cNvSpPr>
      </xdr:nvSpPr>
      <xdr:spPr>
        <a:xfrm>
          <a:off x="9734550" y="11155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306</xdr:row>
      <xdr:rowOff>0</xdr:rowOff>
    </xdr:from>
    <xdr:to>
      <xdr:col>5</xdr:col>
      <xdr:colOff>0</xdr:colOff>
      <xdr:row>306</xdr:row>
      <xdr:rowOff>0</xdr:rowOff>
    </xdr:to>
    <xdr:sp>
      <xdr:nvSpPr>
        <xdr:cNvPr id="46" name="Line 27"/>
        <xdr:cNvSpPr>
          <a:spLocks/>
        </xdr:cNvSpPr>
      </xdr:nvSpPr>
      <xdr:spPr>
        <a:xfrm flipV="1">
          <a:off x="9734550" y="1117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305</xdr:row>
      <xdr:rowOff>0</xdr:rowOff>
    </xdr:from>
    <xdr:to>
      <xdr:col>5</xdr:col>
      <xdr:colOff>0</xdr:colOff>
      <xdr:row>305</xdr:row>
      <xdr:rowOff>0</xdr:rowOff>
    </xdr:to>
    <xdr:sp>
      <xdr:nvSpPr>
        <xdr:cNvPr id="47" name="Line 28"/>
        <xdr:cNvSpPr>
          <a:spLocks/>
        </xdr:cNvSpPr>
      </xdr:nvSpPr>
      <xdr:spPr>
        <a:xfrm>
          <a:off x="9734550" y="11155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306</xdr:row>
      <xdr:rowOff>0</xdr:rowOff>
    </xdr:from>
    <xdr:to>
      <xdr:col>5</xdr:col>
      <xdr:colOff>0</xdr:colOff>
      <xdr:row>306</xdr:row>
      <xdr:rowOff>0</xdr:rowOff>
    </xdr:to>
    <xdr:sp>
      <xdr:nvSpPr>
        <xdr:cNvPr id="48" name="Line 29"/>
        <xdr:cNvSpPr>
          <a:spLocks/>
        </xdr:cNvSpPr>
      </xdr:nvSpPr>
      <xdr:spPr>
        <a:xfrm flipV="1">
          <a:off x="9734550" y="1117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293</xdr:row>
      <xdr:rowOff>0</xdr:rowOff>
    </xdr:from>
    <xdr:to>
      <xdr:col>5</xdr:col>
      <xdr:colOff>0</xdr:colOff>
      <xdr:row>293</xdr:row>
      <xdr:rowOff>0</xdr:rowOff>
    </xdr:to>
    <xdr:sp>
      <xdr:nvSpPr>
        <xdr:cNvPr id="49" name="Line 20"/>
        <xdr:cNvSpPr>
          <a:spLocks/>
        </xdr:cNvSpPr>
      </xdr:nvSpPr>
      <xdr:spPr>
        <a:xfrm>
          <a:off x="9734550" y="1075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293</xdr:row>
      <xdr:rowOff>0</xdr:rowOff>
    </xdr:from>
    <xdr:to>
      <xdr:col>5</xdr:col>
      <xdr:colOff>0</xdr:colOff>
      <xdr:row>293</xdr:row>
      <xdr:rowOff>0</xdr:rowOff>
    </xdr:to>
    <xdr:sp>
      <xdr:nvSpPr>
        <xdr:cNvPr id="50" name="Line 26"/>
        <xdr:cNvSpPr>
          <a:spLocks/>
        </xdr:cNvSpPr>
      </xdr:nvSpPr>
      <xdr:spPr>
        <a:xfrm>
          <a:off x="9734550" y="1075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293</xdr:row>
      <xdr:rowOff>0</xdr:rowOff>
    </xdr:from>
    <xdr:to>
      <xdr:col>5</xdr:col>
      <xdr:colOff>0</xdr:colOff>
      <xdr:row>293</xdr:row>
      <xdr:rowOff>0</xdr:rowOff>
    </xdr:to>
    <xdr:sp>
      <xdr:nvSpPr>
        <xdr:cNvPr id="51" name="Line 28"/>
        <xdr:cNvSpPr>
          <a:spLocks/>
        </xdr:cNvSpPr>
      </xdr:nvSpPr>
      <xdr:spPr>
        <a:xfrm>
          <a:off x="9734550" y="1075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293</xdr:row>
      <xdr:rowOff>0</xdr:rowOff>
    </xdr:from>
    <xdr:to>
      <xdr:col>5</xdr:col>
      <xdr:colOff>0</xdr:colOff>
      <xdr:row>293</xdr:row>
      <xdr:rowOff>0</xdr:rowOff>
    </xdr:to>
    <xdr:sp>
      <xdr:nvSpPr>
        <xdr:cNvPr id="52" name="Line 20"/>
        <xdr:cNvSpPr>
          <a:spLocks/>
        </xdr:cNvSpPr>
      </xdr:nvSpPr>
      <xdr:spPr>
        <a:xfrm>
          <a:off x="9734550" y="1075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293</xdr:row>
      <xdr:rowOff>0</xdr:rowOff>
    </xdr:from>
    <xdr:to>
      <xdr:col>5</xdr:col>
      <xdr:colOff>0</xdr:colOff>
      <xdr:row>293</xdr:row>
      <xdr:rowOff>0</xdr:rowOff>
    </xdr:to>
    <xdr:sp>
      <xdr:nvSpPr>
        <xdr:cNvPr id="53" name="Line 26"/>
        <xdr:cNvSpPr>
          <a:spLocks/>
        </xdr:cNvSpPr>
      </xdr:nvSpPr>
      <xdr:spPr>
        <a:xfrm>
          <a:off x="9734550" y="1075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293</xdr:row>
      <xdr:rowOff>0</xdr:rowOff>
    </xdr:from>
    <xdr:to>
      <xdr:col>5</xdr:col>
      <xdr:colOff>0</xdr:colOff>
      <xdr:row>293</xdr:row>
      <xdr:rowOff>0</xdr:rowOff>
    </xdr:to>
    <xdr:sp>
      <xdr:nvSpPr>
        <xdr:cNvPr id="54" name="Line 28"/>
        <xdr:cNvSpPr>
          <a:spLocks/>
        </xdr:cNvSpPr>
      </xdr:nvSpPr>
      <xdr:spPr>
        <a:xfrm>
          <a:off x="9734550" y="1075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343</xdr:row>
      <xdr:rowOff>0</xdr:rowOff>
    </xdr:from>
    <xdr:to>
      <xdr:col>5</xdr:col>
      <xdr:colOff>0</xdr:colOff>
      <xdr:row>343</xdr:row>
      <xdr:rowOff>0</xdr:rowOff>
    </xdr:to>
    <xdr:sp>
      <xdr:nvSpPr>
        <xdr:cNvPr id="55" name="Line 21"/>
        <xdr:cNvSpPr>
          <a:spLocks/>
        </xdr:cNvSpPr>
      </xdr:nvSpPr>
      <xdr:spPr>
        <a:xfrm flipV="1">
          <a:off x="9734550" y="1248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343</xdr:row>
      <xdr:rowOff>0</xdr:rowOff>
    </xdr:from>
    <xdr:to>
      <xdr:col>5</xdr:col>
      <xdr:colOff>0</xdr:colOff>
      <xdr:row>343</xdr:row>
      <xdr:rowOff>0</xdr:rowOff>
    </xdr:to>
    <xdr:sp>
      <xdr:nvSpPr>
        <xdr:cNvPr id="56" name="Line 20"/>
        <xdr:cNvSpPr>
          <a:spLocks/>
        </xdr:cNvSpPr>
      </xdr:nvSpPr>
      <xdr:spPr>
        <a:xfrm>
          <a:off x="9734550" y="1248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343</xdr:row>
      <xdr:rowOff>0</xdr:rowOff>
    </xdr:from>
    <xdr:to>
      <xdr:col>5</xdr:col>
      <xdr:colOff>0</xdr:colOff>
      <xdr:row>343</xdr:row>
      <xdr:rowOff>0</xdr:rowOff>
    </xdr:to>
    <xdr:sp>
      <xdr:nvSpPr>
        <xdr:cNvPr id="57" name="Line 26"/>
        <xdr:cNvSpPr>
          <a:spLocks/>
        </xdr:cNvSpPr>
      </xdr:nvSpPr>
      <xdr:spPr>
        <a:xfrm>
          <a:off x="9734550" y="1248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343</xdr:row>
      <xdr:rowOff>0</xdr:rowOff>
    </xdr:from>
    <xdr:to>
      <xdr:col>5</xdr:col>
      <xdr:colOff>0</xdr:colOff>
      <xdr:row>343</xdr:row>
      <xdr:rowOff>0</xdr:rowOff>
    </xdr:to>
    <xdr:sp>
      <xdr:nvSpPr>
        <xdr:cNvPr id="58" name="Line 28"/>
        <xdr:cNvSpPr>
          <a:spLocks/>
        </xdr:cNvSpPr>
      </xdr:nvSpPr>
      <xdr:spPr>
        <a:xfrm>
          <a:off x="9734550" y="1248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343</xdr:row>
      <xdr:rowOff>0</xdr:rowOff>
    </xdr:from>
    <xdr:to>
      <xdr:col>5</xdr:col>
      <xdr:colOff>0</xdr:colOff>
      <xdr:row>343</xdr:row>
      <xdr:rowOff>0</xdr:rowOff>
    </xdr:to>
    <xdr:sp>
      <xdr:nvSpPr>
        <xdr:cNvPr id="59" name="Line 21"/>
        <xdr:cNvSpPr>
          <a:spLocks/>
        </xdr:cNvSpPr>
      </xdr:nvSpPr>
      <xdr:spPr>
        <a:xfrm flipV="1">
          <a:off x="9734550" y="1248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343</xdr:row>
      <xdr:rowOff>0</xdr:rowOff>
    </xdr:from>
    <xdr:to>
      <xdr:col>5</xdr:col>
      <xdr:colOff>0</xdr:colOff>
      <xdr:row>343</xdr:row>
      <xdr:rowOff>0</xdr:rowOff>
    </xdr:to>
    <xdr:sp>
      <xdr:nvSpPr>
        <xdr:cNvPr id="60" name="Line 20"/>
        <xdr:cNvSpPr>
          <a:spLocks/>
        </xdr:cNvSpPr>
      </xdr:nvSpPr>
      <xdr:spPr>
        <a:xfrm>
          <a:off x="9734550" y="1248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343</xdr:row>
      <xdr:rowOff>0</xdr:rowOff>
    </xdr:from>
    <xdr:to>
      <xdr:col>5</xdr:col>
      <xdr:colOff>0</xdr:colOff>
      <xdr:row>343</xdr:row>
      <xdr:rowOff>0</xdr:rowOff>
    </xdr:to>
    <xdr:sp>
      <xdr:nvSpPr>
        <xdr:cNvPr id="61" name="Line 26"/>
        <xdr:cNvSpPr>
          <a:spLocks/>
        </xdr:cNvSpPr>
      </xdr:nvSpPr>
      <xdr:spPr>
        <a:xfrm>
          <a:off x="9734550" y="1248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343</xdr:row>
      <xdr:rowOff>0</xdr:rowOff>
    </xdr:from>
    <xdr:to>
      <xdr:col>5</xdr:col>
      <xdr:colOff>0</xdr:colOff>
      <xdr:row>343</xdr:row>
      <xdr:rowOff>0</xdr:rowOff>
    </xdr:to>
    <xdr:sp>
      <xdr:nvSpPr>
        <xdr:cNvPr id="62" name="Line 28"/>
        <xdr:cNvSpPr>
          <a:spLocks/>
        </xdr:cNvSpPr>
      </xdr:nvSpPr>
      <xdr:spPr>
        <a:xfrm>
          <a:off x="9734550" y="1248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1"/>
  <sheetViews>
    <sheetView zoomScale="80" zoomScaleNormal="80" zoomScaleSheetLayoutView="75" zoomScalePageLayoutView="0" workbookViewId="0" topLeftCell="A1">
      <pane xSplit="6" ySplit="12" topLeftCell="J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J25" sqref="J25"/>
    </sheetView>
  </sheetViews>
  <sheetFormatPr defaultColWidth="9.140625" defaultRowHeight="12.75"/>
  <cols>
    <col min="1" max="1" width="87.140625" style="125" customWidth="1"/>
    <col min="2" max="2" width="7.00390625" style="33" customWidth="1"/>
    <col min="3" max="3" width="10.7109375" style="33" bestFit="1" customWidth="1"/>
    <col min="4" max="4" width="9.140625" style="90" customWidth="1"/>
    <col min="5" max="5" width="18.00390625" style="33" customWidth="1"/>
    <col min="6" max="6" width="7.7109375" style="33" customWidth="1"/>
    <col min="7" max="7" width="25.421875" style="33" hidden="1" customWidth="1"/>
    <col min="8" max="8" width="28.28125" style="33" hidden="1" customWidth="1"/>
    <col min="9" max="9" width="30.8515625" style="33" hidden="1" customWidth="1"/>
    <col min="10" max="10" width="23.7109375" style="33" customWidth="1"/>
    <col min="11" max="11" width="24.140625" style="135" customWidth="1"/>
    <col min="12" max="12" width="16.7109375" style="33" customWidth="1"/>
    <col min="13" max="16384" width="9.140625" style="33" customWidth="1"/>
  </cols>
  <sheetData>
    <row r="1" spans="1:10" ht="18.75">
      <c r="A1" s="124"/>
      <c r="C1" s="90"/>
      <c r="E1" s="19"/>
      <c r="F1" s="19" t="s">
        <v>92</v>
      </c>
      <c r="G1" s="19"/>
      <c r="H1" s="19"/>
      <c r="J1" s="19"/>
    </row>
    <row r="2" spans="1:10" ht="18.75">
      <c r="A2" s="124"/>
      <c r="C2" s="90"/>
      <c r="E2" s="19"/>
      <c r="F2" s="19" t="s">
        <v>288</v>
      </c>
      <c r="G2" s="19"/>
      <c r="H2" s="19"/>
      <c r="J2" s="19"/>
    </row>
    <row r="3" spans="1:10" ht="18.75">
      <c r="A3" s="124"/>
      <c r="C3" s="90"/>
      <c r="E3" s="19"/>
      <c r="F3" s="19" t="s">
        <v>289</v>
      </c>
      <c r="G3" s="19"/>
      <c r="H3" s="19"/>
      <c r="J3" s="19"/>
    </row>
    <row r="4" spans="1:10" ht="18.75">
      <c r="A4" s="124"/>
      <c r="C4" s="90"/>
      <c r="E4" s="19"/>
      <c r="F4" s="19" t="s">
        <v>290</v>
      </c>
      <c r="G4" s="19"/>
      <c r="H4" s="19"/>
      <c r="J4" s="19"/>
    </row>
    <row r="5" ht="18.75">
      <c r="C5" s="90"/>
    </row>
    <row r="6" spans="1:6" ht="20.25">
      <c r="A6" s="169" t="s">
        <v>56</v>
      </c>
      <c r="B6" s="169"/>
      <c r="C6" s="169"/>
      <c r="D6" s="169"/>
      <c r="E6" s="169"/>
      <c r="F6" s="169"/>
    </row>
    <row r="7" ht="18.75">
      <c r="D7" s="33"/>
    </row>
    <row r="8" spans="1:10" ht="18.75">
      <c r="A8" s="126"/>
      <c r="G8" s="105"/>
      <c r="H8" s="105"/>
      <c r="I8" s="105"/>
      <c r="J8" s="105" t="s">
        <v>306</v>
      </c>
    </row>
    <row r="9" spans="1:12" ht="18.75" customHeight="1">
      <c r="A9" s="170" t="s">
        <v>334</v>
      </c>
      <c r="B9" s="170" t="s">
        <v>338</v>
      </c>
      <c r="C9" s="170"/>
      <c r="D9" s="170"/>
      <c r="E9" s="170"/>
      <c r="F9" s="170"/>
      <c r="G9" s="172" t="s">
        <v>73</v>
      </c>
      <c r="H9" s="172" t="s">
        <v>228</v>
      </c>
      <c r="I9" s="172" t="s">
        <v>229</v>
      </c>
      <c r="J9" s="172" t="s">
        <v>70</v>
      </c>
      <c r="K9" s="175" t="s">
        <v>248</v>
      </c>
      <c r="L9" s="175" t="s">
        <v>249</v>
      </c>
    </row>
    <row r="10" spans="1:12" s="91" customFormat="1" ht="21.75" customHeight="1">
      <c r="A10" s="170"/>
      <c r="B10" s="171" t="s">
        <v>462</v>
      </c>
      <c r="C10" s="168" t="s">
        <v>463</v>
      </c>
      <c r="D10" s="168" t="s">
        <v>464</v>
      </c>
      <c r="E10" s="168" t="s">
        <v>465</v>
      </c>
      <c r="F10" s="168" t="s">
        <v>466</v>
      </c>
      <c r="G10" s="173"/>
      <c r="H10" s="173"/>
      <c r="I10" s="173"/>
      <c r="J10" s="173" t="s">
        <v>263</v>
      </c>
      <c r="K10" s="175"/>
      <c r="L10" s="175"/>
    </row>
    <row r="11" spans="1:12" s="91" customFormat="1" ht="86.25" customHeight="1">
      <c r="A11" s="170"/>
      <c r="B11" s="171"/>
      <c r="C11" s="168"/>
      <c r="D11" s="168"/>
      <c r="E11" s="168"/>
      <c r="F11" s="168"/>
      <c r="G11" s="174"/>
      <c r="H11" s="174"/>
      <c r="I11" s="174"/>
      <c r="J11" s="174"/>
      <c r="K11" s="175"/>
      <c r="L11" s="175"/>
    </row>
    <row r="12" spans="1:11" s="94" customFormat="1" ht="18.75">
      <c r="A12" s="93">
        <v>1</v>
      </c>
      <c r="B12" s="93">
        <v>2</v>
      </c>
      <c r="C12" s="92">
        <v>3</v>
      </c>
      <c r="D12" s="92">
        <v>4</v>
      </c>
      <c r="E12" s="92">
        <v>5</v>
      </c>
      <c r="F12" s="93">
        <v>6</v>
      </c>
      <c r="G12" s="139"/>
      <c r="H12" s="92"/>
      <c r="I12" s="92"/>
      <c r="J12" s="92">
        <v>7</v>
      </c>
      <c r="K12" s="136"/>
    </row>
    <row r="13" spans="1:12" ht="37.5">
      <c r="A13" s="48" t="s">
        <v>264</v>
      </c>
      <c r="B13" s="49">
        <v>341</v>
      </c>
      <c r="C13" s="15" t="s">
        <v>467</v>
      </c>
      <c r="D13" s="15" t="s">
        <v>467</v>
      </c>
      <c r="E13" s="15" t="s">
        <v>468</v>
      </c>
      <c r="F13" s="15" t="s">
        <v>469</v>
      </c>
      <c r="G13" s="113">
        <v>156834120</v>
      </c>
      <c r="H13" s="113">
        <f>I13-G13</f>
        <v>2709170</v>
      </c>
      <c r="I13" s="113">
        <v>159543290</v>
      </c>
      <c r="J13" s="113">
        <f>J14+J63</f>
        <v>159340339.5</v>
      </c>
      <c r="K13" s="137">
        <f>I13/I1069</f>
        <v>0.0730979635959023</v>
      </c>
      <c r="L13" s="137">
        <f>J13/J1069</f>
        <v>0.07522053098384313</v>
      </c>
    </row>
    <row r="14" spans="1:10" ht="18.75">
      <c r="A14" s="12" t="s">
        <v>491</v>
      </c>
      <c r="B14" s="10">
        <v>341</v>
      </c>
      <c r="C14" s="11" t="s">
        <v>481</v>
      </c>
      <c r="D14" s="8" t="s">
        <v>467</v>
      </c>
      <c r="E14" s="8" t="s">
        <v>468</v>
      </c>
      <c r="F14" s="8" t="s">
        <v>469</v>
      </c>
      <c r="G14" s="114">
        <v>40850814</v>
      </c>
      <c r="H14" s="114">
        <f aca="true" t="shared" si="0" ref="H14:H77">I14-G14</f>
        <v>2375443.329999998</v>
      </c>
      <c r="I14" s="114">
        <v>43226257.33</v>
      </c>
      <c r="J14" s="114">
        <f>J15+J31</f>
        <v>43218769.83</v>
      </c>
    </row>
    <row r="15" spans="1:10" ht="18.75">
      <c r="A15" s="40" t="s">
        <v>492</v>
      </c>
      <c r="B15" s="10">
        <v>341</v>
      </c>
      <c r="C15" s="11" t="s">
        <v>481</v>
      </c>
      <c r="D15" s="8" t="s">
        <v>472</v>
      </c>
      <c r="E15" s="8" t="s">
        <v>468</v>
      </c>
      <c r="F15" s="8" t="s">
        <v>469</v>
      </c>
      <c r="G15" s="114">
        <v>31261204</v>
      </c>
      <c r="H15" s="114">
        <f t="shared" si="0"/>
        <v>2653618</v>
      </c>
      <c r="I15" s="114">
        <v>33914822</v>
      </c>
      <c r="J15" s="114">
        <f>J16+J26</f>
        <v>33907334.5</v>
      </c>
    </row>
    <row r="16" spans="1:10" ht="18.75">
      <c r="A16" s="40" t="s">
        <v>434</v>
      </c>
      <c r="B16" s="10">
        <v>341</v>
      </c>
      <c r="C16" s="11" t="s">
        <v>481</v>
      </c>
      <c r="D16" s="8" t="s">
        <v>472</v>
      </c>
      <c r="E16" s="8" t="s">
        <v>105</v>
      </c>
      <c r="F16" s="8" t="s">
        <v>469</v>
      </c>
      <c r="G16" s="114">
        <v>31261204</v>
      </c>
      <c r="H16" s="114">
        <f t="shared" si="0"/>
        <v>2295718</v>
      </c>
      <c r="I16" s="114">
        <v>33556922</v>
      </c>
      <c r="J16" s="114">
        <f>J17</f>
        <v>33549434.5</v>
      </c>
    </row>
    <row r="17" spans="1:10" ht="18.75">
      <c r="A17" s="40" t="s">
        <v>411</v>
      </c>
      <c r="B17" s="10">
        <v>341</v>
      </c>
      <c r="C17" s="11" t="s">
        <v>481</v>
      </c>
      <c r="D17" s="8" t="s">
        <v>472</v>
      </c>
      <c r="E17" s="8" t="s">
        <v>265</v>
      </c>
      <c r="F17" s="8" t="s">
        <v>469</v>
      </c>
      <c r="G17" s="114">
        <v>31261204</v>
      </c>
      <c r="H17" s="114">
        <f t="shared" si="0"/>
        <v>2295718</v>
      </c>
      <c r="I17" s="114">
        <v>33556922</v>
      </c>
      <c r="J17" s="114">
        <f>J18+J22</f>
        <v>33549434.5</v>
      </c>
    </row>
    <row r="18" spans="1:10" ht="37.5">
      <c r="A18" s="40" t="s">
        <v>512</v>
      </c>
      <c r="B18" s="10">
        <v>341</v>
      </c>
      <c r="C18" s="11" t="s">
        <v>481</v>
      </c>
      <c r="D18" s="8" t="s">
        <v>472</v>
      </c>
      <c r="E18" s="8" t="s">
        <v>265</v>
      </c>
      <c r="F18" s="8" t="s">
        <v>252</v>
      </c>
      <c r="G18" s="114">
        <v>27735707</v>
      </c>
      <c r="H18" s="114">
        <f t="shared" si="0"/>
        <v>2295718</v>
      </c>
      <c r="I18" s="114">
        <v>30031425</v>
      </c>
      <c r="J18" s="114">
        <f>J19</f>
        <v>30023937.5</v>
      </c>
    </row>
    <row r="19" spans="1:10" ht="18.75">
      <c r="A19" s="40" t="s">
        <v>513</v>
      </c>
      <c r="B19" s="10">
        <v>341</v>
      </c>
      <c r="C19" s="11" t="s">
        <v>481</v>
      </c>
      <c r="D19" s="8" t="s">
        <v>472</v>
      </c>
      <c r="E19" s="8" t="s">
        <v>265</v>
      </c>
      <c r="F19" s="8" t="s">
        <v>510</v>
      </c>
      <c r="G19" s="114">
        <v>27735707</v>
      </c>
      <c r="H19" s="114">
        <f t="shared" si="0"/>
        <v>2295718</v>
      </c>
      <c r="I19" s="114">
        <v>30031425</v>
      </c>
      <c r="J19" s="114">
        <f>J20+J21</f>
        <v>30023937.5</v>
      </c>
    </row>
    <row r="20" spans="1:10" ht="56.25">
      <c r="A20" s="40" t="s">
        <v>514</v>
      </c>
      <c r="B20" s="10">
        <v>341</v>
      </c>
      <c r="C20" s="11" t="s">
        <v>481</v>
      </c>
      <c r="D20" s="8" t="s">
        <v>472</v>
      </c>
      <c r="E20" s="8" t="s">
        <v>265</v>
      </c>
      <c r="F20" s="8" t="s">
        <v>511</v>
      </c>
      <c r="G20" s="114">
        <v>26735707</v>
      </c>
      <c r="H20" s="114">
        <f t="shared" si="0"/>
        <v>2295718</v>
      </c>
      <c r="I20" s="114">
        <v>29031425</v>
      </c>
      <c r="J20" s="114">
        <v>29031425</v>
      </c>
    </row>
    <row r="21" spans="1:10" ht="18.75">
      <c r="A21" s="40" t="s">
        <v>257</v>
      </c>
      <c r="B21" s="10">
        <v>341</v>
      </c>
      <c r="C21" s="11" t="s">
        <v>481</v>
      </c>
      <c r="D21" s="8" t="s">
        <v>472</v>
      </c>
      <c r="E21" s="8" t="s">
        <v>265</v>
      </c>
      <c r="F21" s="8" t="s">
        <v>516</v>
      </c>
      <c r="G21" s="114">
        <v>1000000</v>
      </c>
      <c r="H21" s="114">
        <f t="shared" si="0"/>
        <v>0</v>
      </c>
      <c r="I21" s="114">
        <v>1000000</v>
      </c>
      <c r="J21" s="114">
        <v>992512.5</v>
      </c>
    </row>
    <row r="22" spans="1:10" ht="93.75">
      <c r="A22" s="40" t="s">
        <v>302</v>
      </c>
      <c r="B22" s="10">
        <v>341</v>
      </c>
      <c r="C22" s="11" t="s">
        <v>481</v>
      </c>
      <c r="D22" s="8" t="s">
        <v>472</v>
      </c>
      <c r="E22" s="8" t="s">
        <v>276</v>
      </c>
      <c r="F22" s="8" t="s">
        <v>469</v>
      </c>
      <c r="G22" s="114">
        <v>3525497</v>
      </c>
      <c r="H22" s="114">
        <f t="shared" si="0"/>
        <v>0</v>
      </c>
      <c r="I22" s="114">
        <v>3525497</v>
      </c>
      <c r="J22" s="114">
        <f>J23</f>
        <v>3525497</v>
      </c>
    </row>
    <row r="23" spans="1:10" ht="37.5">
      <c r="A23" s="40" t="s">
        <v>512</v>
      </c>
      <c r="B23" s="10">
        <v>341</v>
      </c>
      <c r="C23" s="11" t="s">
        <v>481</v>
      </c>
      <c r="D23" s="8" t="s">
        <v>472</v>
      </c>
      <c r="E23" s="8" t="s">
        <v>276</v>
      </c>
      <c r="F23" s="8" t="s">
        <v>252</v>
      </c>
      <c r="G23" s="114">
        <v>3525497</v>
      </c>
      <c r="H23" s="114">
        <f t="shared" si="0"/>
        <v>0</v>
      </c>
      <c r="I23" s="114">
        <v>3525497</v>
      </c>
      <c r="J23" s="114">
        <f>J24</f>
        <v>3525497</v>
      </c>
    </row>
    <row r="24" spans="1:10" ht="18.75">
      <c r="A24" s="40" t="s">
        <v>513</v>
      </c>
      <c r="B24" s="10">
        <v>341</v>
      </c>
      <c r="C24" s="11" t="s">
        <v>481</v>
      </c>
      <c r="D24" s="8" t="s">
        <v>472</v>
      </c>
      <c r="E24" s="8" t="s">
        <v>276</v>
      </c>
      <c r="F24" s="8" t="s">
        <v>510</v>
      </c>
      <c r="G24" s="114">
        <v>3525497</v>
      </c>
      <c r="H24" s="114">
        <f t="shared" si="0"/>
        <v>0</v>
      </c>
      <c r="I24" s="114">
        <v>3525497</v>
      </c>
      <c r="J24" s="114">
        <f>J25</f>
        <v>3525497</v>
      </c>
    </row>
    <row r="25" spans="1:10" ht="56.25">
      <c r="A25" s="40" t="s">
        <v>514</v>
      </c>
      <c r="B25" s="10">
        <v>341</v>
      </c>
      <c r="C25" s="11" t="s">
        <v>481</v>
      </c>
      <c r="D25" s="8" t="s">
        <v>472</v>
      </c>
      <c r="E25" s="8" t="s">
        <v>276</v>
      </c>
      <c r="F25" s="8" t="s">
        <v>511</v>
      </c>
      <c r="G25" s="114">
        <v>3525497</v>
      </c>
      <c r="H25" s="114">
        <f t="shared" si="0"/>
        <v>0</v>
      </c>
      <c r="I25" s="114">
        <v>3525497</v>
      </c>
      <c r="J25" s="114">
        <v>3525497</v>
      </c>
    </row>
    <row r="26" spans="1:10" ht="37.5">
      <c r="A26" s="40" t="s">
        <v>84</v>
      </c>
      <c r="B26" s="10">
        <v>341</v>
      </c>
      <c r="C26" s="11" t="s">
        <v>481</v>
      </c>
      <c r="D26" s="8" t="s">
        <v>472</v>
      </c>
      <c r="E26" s="8" t="s">
        <v>85</v>
      </c>
      <c r="F26" s="8" t="s">
        <v>469</v>
      </c>
      <c r="G26" s="114">
        <v>0</v>
      </c>
      <c r="H26" s="114">
        <f t="shared" si="0"/>
        <v>357900</v>
      </c>
      <c r="I26" s="114">
        <v>357900</v>
      </c>
      <c r="J26" s="114">
        <f>J27</f>
        <v>357900</v>
      </c>
    </row>
    <row r="27" spans="1:10" ht="37.5">
      <c r="A27" s="40" t="s">
        <v>82</v>
      </c>
      <c r="B27" s="10">
        <v>341</v>
      </c>
      <c r="C27" s="11" t="s">
        <v>481</v>
      </c>
      <c r="D27" s="8" t="s">
        <v>472</v>
      </c>
      <c r="E27" s="8" t="s">
        <v>83</v>
      </c>
      <c r="F27" s="8" t="s">
        <v>469</v>
      </c>
      <c r="G27" s="114">
        <v>0</v>
      </c>
      <c r="H27" s="114">
        <f t="shared" si="0"/>
        <v>357900</v>
      </c>
      <c r="I27" s="114">
        <v>357900</v>
      </c>
      <c r="J27" s="114">
        <f>J28</f>
        <v>357900</v>
      </c>
    </row>
    <row r="28" spans="1:10" ht="37.5">
      <c r="A28" s="40" t="s">
        <v>512</v>
      </c>
      <c r="B28" s="10">
        <v>341</v>
      </c>
      <c r="C28" s="11" t="s">
        <v>481</v>
      </c>
      <c r="D28" s="8" t="s">
        <v>472</v>
      </c>
      <c r="E28" s="8" t="s">
        <v>83</v>
      </c>
      <c r="F28" s="8" t="s">
        <v>252</v>
      </c>
      <c r="G28" s="114">
        <v>0</v>
      </c>
      <c r="H28" s="114">
        <f t="shared" si="0"/>
        <v>357900</v>
      </c>
      <c r="I28" s="114">
        <v>357900</v>
      </c>
      <c r="J28" s="114">
        <f>J29</f>
        <v>357900</v>
      </c>
    </row>
    <row r="29" spans="1:10" ht="18.75">
      <c r="A29" s="40" t="s">
        <v>513</v>
      </c>
      <c r="B29" s="10">
        <v>341</v>
      </c>
      <c r="C29" s="11" t="s">
        <v>481</v>
      </c>
      <c r="D29" s="8" t="s">
        <v>472</v>
      </c>
      <c r="E29" s="8" t="s">
        <v>83</v>
      </c>
      <c r="F29" s="8" t="s">
        <v>510</v>
      </c>
      <c r="G29" s="114">
        <v>0</v>
      </c>
      <c r="H29" s="114">
        <f t="shared" si="0"/>
        <v>357900</v>
      </c>
      <c r="I29" s="114">
        <v>357900</v>
      </c>
      <c r="J29" s="114">
        <f>J30</f>
        <v>357900</v>
      </c>
    </row>
    <row r="30" spans="1:10" ht="18.75">
      <c r="A30" s="40" t="s">
        <v>257</v>
      </c>
      <c r="B30" s="10">
        <v>341</v>
      </c>
      <c r="C30" s="11" t="s">
        <v>481</v>
      </c>
      <c r="D30" s="8" t="s">
        <v>472</v>
      </c>
      <c r="E30" s="8" t="s">
        <v>83</v>
      </c>
      <c r="F30" s="8" t="s">
        <v>516</v>
      </c>
      <c r="G30" s="114"/>
      <c r="H30" s="114">
        <f t="shared" si="0"/>
        <v>357900</v>
      </c>
      <c r="I30" s="114">
        <v>357900</v>
      </c>
      <c r="J30" s="114">
        <v>357900</v>
      </c>
    </row>
    <row r="31" spans="1:10" ht="18.75">
      <c r="A31" s="40" t="s">
        <v>430</v>
      </c>
      <c r="B31" s="10">
        <v>341</v>
      </c>
      <c r="C31" s="11" t="s">
        <v>481</v>
      </c>
      <c r="D31" s="11" t="s">
        <v>481</v>
      </c>
      <c r="E31" s="11" t="s">
        <v>468</v>
      </c>
      <c r="F31" s="11" t="s">
        <v>469</v>
      </c>
      <c r="G31" s="114">
        <v>9589610</v>
      </c>
      <c r="H31" s="114">
        <f t="shared" si="0"/>
        <v>-278174.6699999999</v>
      </c>
      <c r="I31" s="114">
        <v>9311435.33</v>
      </c>
      <c r="J31" s="114">
        <f>J32+J45+J49+J53+J58</f>
        <v>9311435.33</v>
      </c>
    </row>
    <row r="32" spans="1:10" ht="18.75">
      <c r="A32" s="40" t="s">
        <v>266</v>
      </c>
      <c r="B32" s="10">
        <v>341</v>
      </c>
      <c r="C32" s="11" t="s">
        <v>481</v>
      </c>
      <c r="D32" s="11" t="s">
        <v>481</v>
      </c>
      <c r="E32" s="11" t="s">
        <v>141</v>
      </c>
      <c r="F32" s="11" t="s">
        <v>469</v>
      </c>
      <c r="G32" s="114">
        <v>9220134</v>
      </c>
      <c r="H32" s="114">
        <f t="shared" si="0"/>
        <v>-473397.6699999999</v>
      </c>
      <c r="I32" s="114">
        <v>8746736.33</v>
      </c>
      <c r="J32" s="114">
        <f>J33+J37</f>
        <v>8746736.33</v>
      </c>
    </row>
    <row r="33" spans="1:10" ht="18.75">
      <c r="A33" s="40" t="s">
        <v>267</v>
      </c>
      <c r="B33" s="10">
        <v>341</v>
      </c>
      <c r="C33" s="11" t="s">
        <v>481</v>
      </c>
      <c r="D33" s="11" t="s">
        <v>481</v>
      </c>
      <c r="E33" s="11" t="s">
        <v>268</v>
      </c>
      <c r="F33" s="11" t="s">
        <v>469</v>
      </c>
      <c r="G33" s="114">
        <v>1516792</v>
      </c>
      <c r="H33" s="114">
        <f t="shared" si="0"/>
        <v>-437397.6699999999</v>
      </c>
      <c r="I33" s="114">
        <v>1079394.33</v>
      </c>
      <c r="J33" s="114">
        <f>J34</f>
        <v>1079394.33</v>
      </c>
    </row>
    <row r="34" spans="1:10" ht="37.5">
      <c r="A34" s="40" t="s">
        <v>512</v>
      </c>
      <c r="B34" s="10">
        <v>341</v>
      </c>
      <c r="C34" s="11" t="s">
        <v>481</v>
      </c>
      <c r="D34" s="11" t="s">
        <v>481</v>
      </c>
      <c r="E34" s="11" t="s">
        <v>268</v>
      </c>
      <c r="F34" s="11" t="s">
        <v>252</v>
      </c>
      <c r="G34" s="114">
        <v>1516792</v>
      </c>
      <c r="H34" s="114">
        <f t="shared" si="0"/>
        <v>-437397.6699999999</v>
      </c>
      <c r="I34" s="114">
        <v>1079394.33</v>
      </c>
      <c r="J34" s="114">
        <f>J35</f>
        <v>1079394.33</v>
      </c>
    </row>
    <row r="35" spans="1:10" ht="18.75">
      <c r="A35" s="40" t="s">
        <v>513</v>
      </c>
      <c r="B35" s="10">
        <v>341</v>
      </c>
      <c r="C35" s="11" t="s">
        <v>481</v>
      </c>
      <c r="D35" s="11" t="s">
        <v>481</v>
      </c>
      <c r="E35" s="11" t="s">
        <v>268</v>
      </c>
      <c r="F35" s="11" t="s">
        <v>510</v>
      </c>
      <c r="G35" s="114">
        <v>1516792</v>
      </c>
      <c r="H35" s="114">
        <f t="shared" si="0"/>
        <v>-437397.6699999999</v>
      </c>
      <c r="I35" s="114">
        <v>1079394.33</v>
      </c>
      <c r="J35" s="114">
        <f>J36</f>
        <v>1079394.33</v>
      </c>
    </row>
    <row r="36" spans="1:10" ht="56.25">
      <c r="A36" s="40" t="s">
        <v>514</v>
      </c>
      <c r="B36" s="10">
        <v>341</v>
      </c>
      <c r="C36" s="11" t="s">
        <v>481</v>
      </c>
      <c r="D36" s="11" t="s">
        <v>481</v>
      </c>
      <c r="E36" s="11" t="s">
        <v>268</v>
      </c>
      <c r="F36" s="11" t="s">
        <v>511</v>
      </c>
      <c r="G36" s="114">
        <v>1516792</v>
      </c>
      <c r="H36" s="114">
        <f t="shared" si="0"/>
        <v>-437397.6699999999</v>
      </c>
      <c r="I36" s="114">
        <v>1079394.33</v>
      </c>
      <c r="J36" s="114">
        <v>1079394.33</v>
      </c>
    </row>
    <row r="37" spans="1:10" ht="18.75">
      <c r="A37" s="40" t="s">
        <v>411</v>
      </c>
      <c r="B37" s="10">
        <v>341</v>
      </c>
      <c r="C37" s="11" t="s">
        <v>481</v>
      </c>
      <c r="D37" s="11" t="s">
        <v>481</v>
      </c>
      <c r="E37" s="11" t="s">
        <v>269</v>
      </c>
      <c r="F37" s="8" t="s">
        <v>469</v>
      </c>
      <c r="G37" s="114">
        <v>7703342</v>
      </c>
      <c r="H37" s="114">
        <f t="shared" si="0"/>
        <v>-36000</v>
      </c>
      <c r="I37" s="114">
        <v>7667342</v>
      </c>
      <c r="J37" s="114">
        <f>J38+J41</f>
        <v>7667342</v>
      </c>
    </row>
    <row r="38" spans="1:10" ht="37.5">
      <c r="A38" s="40" t="s">
        <v>512</v>
      </c>
      <c r="B38" s="10">
        <v>341</v>
      </c>
      <c r="C38" s="11" t="s">
        <v>481</v>
      </c>
      <c r="D38" s="11" t="s">
        <v>481</v>
      </c>
      <c r="E38" s="11" t="s">
        <v>269</v>
      </c>
      <c r="F38" s="11" t="s">
        <v>252</v>
      </c>
      <c r="G38" s="114">
        <v>7053342</v>
      </c>
      <c r="H38" s="114">
        <f t="shared" si="0"/>
        <v>-36000</v>
      </c>
      <c r="I38" s="114">
        <v>7017342</v>
      </c>
      <c r="J38" s="114">
        <f>J39</f>
        <v>7017342</v>
      </c>
    </row>
    <row r="39" spans="1:10" ht="18.75">
      <c r="A39" s="40" t="s">
        <v>513</v>
      </c>
      <c r="B39" s="10">
        <v>341</v>
      </c>
      <c r="C39" s="11" t="s">
        <v>481</v>
      </c>
      <c r="D39" s="11" t="s">
        <v>481</v>
      </c>
      <c r="E39" s="11" t="s">
        <v>269</v>
      </c>
      <c r="F39" s="11" t="s">
        <v>510</v>
      </c>
      <c r="G39" s="114">
        <v>7053342</v>
      </c>
      <c r="H39" s="114">
        <f t="shared" si="0"/>
        <v>-36000</v>
      </c>
      <c r="I39" s="114">
        <v>7017342</v>
      </c>
      <c r="J39" s="114">
        <f>J40</f>
        <v>7017342</v>
      </c>
    </row>
    <row r="40" spans="1:10" ht="56.25">
      <c r="A40" s="40" t="s">
        <v>514</v>
      </c>
      <c r="B40" s="10">
        <v>341</v>
      </c>
      <c r="C40" s="11" t="s">
        <v>481</v>
      </c>
      <c r="D40" s="11" t="s">
        <v>481</v>
      </c>
      <c r="E40" s="11" t="s">
        <v>269</v>
      </c>
      <c r="F40" s="11" t="s">
        <v>511</v>
      </c>
      <c r="G40" s="114">
        <v>7053342</v>
      </c>
      <c r="H40" s="114">
        <f t="shared" si="0"/>
        <v>-36000</v>
      </c>
      <c r="I40" s="114">
        <v>7017342</v>
      </c>
      <c r="J40" s="114">
        <v>7017342</v>
      </c>
    </row>
    <row r="41" spans="1:10" ht="93.75">
      <c r="A41" s="40" t="s">
        <v>302</v>
      </c>
      <c r="B41" s="10">
        <v>341</v>
      </c>
      <c r="C41" s="11" t="s">
        <v>481</v>
      </c>
      <c r="D41" s="11" t="s">
        <v>481</v>
      </c>
      <c r="E41" s="11" t="s">
        <v>270</v>
      </c>
      <c r="F41" s="11" t="s">
        <v>469</v>
      </c>
      <c r="G41" s="114">
        <v>650000</v>
      </c>
      <c r="H41" s="114">
        <f t="shared" si="0"/>
        <v>0</v>
      </c>
      <c r="I41" s="114">
        <v>650000</v>
      </c>
      <c r="J41" s="114">
        <f>J42</f>
        <v>650000</v>
      </c>
    </row>
    <row r="42" spans="1:10" ht="37.5">
      <c r="A42" s="40" t="s">
        <v>512</v>
      </c>
      <c r="B42" s="10">
        <v>341</v>
      </c>
      <c r="C42" s="11" t="s">
        <v>481</v>
      </c>
      <c r="D42" s="11" t="s">
        <v>481</v>
      </c>
      <c r="E42" s="11" t="s">
        <v>270</v>
      </c>
      <c r="F42" s="11" t="s">
        <v>252</v>
      </c>
      <c r="G42" s="114">
        <v>650000</v>
      </c>
      <c r="H42" s="114">
        <f t="shared" si="0"/>
        <v>0</v>
      </c>
      <c r="I42" s="114">
        <v>650000</v>
      </c>
      <c r="J42" s="114">
        <f>J43</f>
        <v>650000</v>
      </c>
    </row>
    <row r="43" spans="1:10" ht="18.75">
      <c r="A43" s="40" t="s">
        <v>513</v>
      </c>
      <c r="B43" s="10">
        <v>341</v>
      </c>
      <c r="C43" s="11" t="s">
        <v>481</v>
      </c>
      <c r="D43" s="11" t="s">
        <v>481</v>
      </c>
      <c r="E43" s="11" t="s">
        <v>270</v>
      </c>
      <c r="F43" s="11" t="s">
        <v>510</v>
      </c>
      <c r="G43" s="114">
        <v>650000</v>
      </c>
      <c r="H43" s="114">
        <f t="shared" si="0"/>
        <v>0</v>
      </c>
      <c r="I43" s="114">
        <v>650000</v>
      </c>
      <c r="J43" s="114">
        <f>J44</f>
        <v>650000</v>
      </c>
    </row>
    <row r="44" spans="1:10" ht="56.25">
      <c r="A44" s="40" t="s">
        <v>514</v>
      </c>
      <c r="B44" s="10">
        <v>341</v>
      </c>
      <c r="C44" s="11" t="s">
        <v>481</v>
      </c>
      <c r="D44" s="11" t="s">
        <v>481</v>
      </c>
      <c r="E44" s="11" t="s">
        <v>270</v>
      </c>
      <c r="F44" s="11" t="s">
        <v>511</v>
      </c>
      <c r="G44" s="114">
        <v>650000</v>
      </c>
      <c r="H44" s="114">
        <f t="shared" si="0"/>
        <v>0</v>
      </c>
      <c r="I44" s="114">
        <v>650000</v>
      </c>
      <c r="J44" s="114">
        <v>650000</v>
      </c>
    </row>
    <row r="45" spans="1:10" ht="18.75">
      <c r="A45" s="40" t="s">
        <v>431</v>
      </c>
      <c r="B45" s="10">
        <v>341</v>
      </c>
      <c r="C45" s="11" t="s">
        <v>481</v>
      </c>
      <c r="D45" s="11" t="s">
        <v>481</v>
      </c>
      <c r="E45" s="11" t="s">
        <v>271</v>
      </c>
      <c r="F45" s="11" t="s">
        <v>469</v>
      </c>
      <c r="G45" s="114">
        <v>369476</v>
      </c>
      <c r="H45" s="114">
        <f t="shared" si="0"/>
        <v>0</v>
      </c>
      <c r="I45" s="114">
        <v>369476</v>
      </c>
      <c r="J45" s="114">
        <f>J46</f>
        <v>369476</v>
      </c>
    </row>
    <row r="46" spans="1:10" ht="37.5">
      <c r="A46" s="40" t="s">
        <v>512</v>
      </c>
      <c r="B46" s="10">
        <v>341</v>
      </c>
      <c r="C46" s="11" t="s">
        <v>481</v>
      </c>
      <c r="D46" s="11" t="s">
        <v>481</v>
      </c>
      <c r="E46" s="11" t="s">
        <v>271</v>
      </c>
      <c r="F46" s="11" t="s">
        <v>252</v>
      </c>
      <c r="G46" s="114">
        <v>369476</v>
      </c>
      <c r="H46" s="114">
        <f t="shared" si="0"/>
        <v>0</v>
      </c>
      <c r="I46" s="114">
        <v>369476</v>
      </c>
      <c r="J46" s="114">
        <f>J47</f>
        <v>369476</v>
      </c>
    </row>
    <row r="47" spans="1:10" ht="18.75">
      <c r="A47" s="40" t="s">
        <v>513</v>
      </c>
      <c r="B47" s="10">
        <v>341</v>
      </c>
      <c r="C47" s="11" t="s">
        <v>481</v>
      </c>
      <c r="D47" s="11" t="s">
        <v>481</v>
      </c>
      <c r="E47" s="11" t="s">
        <v>271</v>
      </c>
      <c r="F47" s="11" t="s">
        <v>510</v>
      </c>
      <c r="G47" s="114">
        <v>369476</v>
      </c>
      <c r="H47" s="114">
        <f t="shared" si="0"/>
        <v>0</v>
      </c>
      <c r="I47" s="114">
        <v>369476</v>
      </c>
      <c r="J47" s="114">
        <f>J48</f>
        <v>369476</v>
      </c>
    </row>
    <row r="48" spans="1:10" ht="56.25">
      <c r="A48" s="40" t="s">
        <v>514</v>
      </c>
      <c r="B48" s="10">
        <v>341</v>
      </c>
      <c r="C48" s="11" t="s">
        <v>481</v>
      </c>
      <c r="D48" s="11" t="s">
        <v>481</v>
      </c>
      <c r="E48" s="11" t="s">
        <v>271</v>
      </c>
      <c r="F48" s="11" t="s">
        <v>511</v>
      </c>
      <c r="G48" s="114">
        <v>369476</v>
      </c>
      <c r="H48" s="114">
        <f t="shared" si="0"/>
        <v>0</v>
      </c>
      <c r="I48" s="114">
        <v>369476</v>
      </c>
      <c r="J48" s="114">
        <v>369476</v>
      </c>
    </row>
    <row r="49" spans="1:10" ht="37.5">
      <c r="A49" s="40" t="s">
        <v>33</v>
      </c>
      <c r="B49" s="10">
        <v>341</v>
      </c>
      <c r="C49" s="11" t="s">
        <v>481</v>
      </c>
      <c r="D49" s="11" t="s">
        <v>481</v>
      </c>
      <c r="E49" s="11" t="s">
        <v>34</v>
      </c>
      <c r="F49" s="11" t="s">
        <v>469</v>
      </c>
      <c r="G49" s="114">
        <v>0</v>
      </c>
      <c r="H49" s="114">
        <f t="shared" si="0"/>
        <v>122697</v>
      </c>
      <c r="I49" s="114">
        <v>122697</v>
      </c>
      <c r="J49" s="114">
        <f>J50</f>
        <v>122697</v>
      </c>
    </row>
    <row r="50" spans="1:10" ht="37.5">
      <c r="A50" s="40" t="s">
        <v>512</v>
      </c>
      <c r="B50" s="10">
        <v>341</v>
      </c>
      <c r="C50" s="11" t="s">
        <v>481</v>
      </c>
      <c r="D50" s="11" t="s">
        <v>481</v>
      </c>
      <c r="E50" s="11" t="s">
        <v>34</v>
      </c>
      <c r="F50" s="11" t="s">
        <v>252</v>
      </c>
      <c r="G50" s="114">
        <v>0</v>
      </c>
      <c r="H50" s="114">
        <f t="shared" si="0"/>
        <v>122697</v>
      </c>
      <c r="I50" s="114">
        <v>122697</v>
      </c>
      <c r="J50" s="114">
        <f>J51</f>
        <v>122697</v>
      </c>
    </row>
    <row r="51" spans="1:10" ht="18.75">
      <c r="A51" s="40" t="s">
        <v>513</v>
      </c>
      <c r="B51" s="10">
        <v>341</v>
      </c>
      <c r="C51" s="11" t="s">
        <v>481</v>
      </c>
      <c r="D51" s="11" t="s">
        <v>481</v>
      </c>
      <c r="E51" s="11" t="s">
        <v>34</v>
      </c>
      <c r="F51" s="11" t="s">
        <v>510</v>
      </c>
      <c r="G51" s="114">
        <v>0</v>
      </c>
      <c r="H51" s="114">
        <f t="shared" si="0"/>
        <v>122697</v>
      </c>
      <c r="I51" s="114">
        <v>122697</v>
      </c>
      <c r="J51" s="114">
        <f>J52</f>
        <v>122697</v>
      </c>
    </row>
    <row r="52" spans="1:10" ht="56.25">
      <c r="A52" s="40" t="s">
        <v>514</v>
      </c>
      <c r="B52" s="10">
        <v>341</v>
      </c>
      <c r="C52" s="11" t="s">
        <v>481</v>
      </c>
      <c r="D52" s="11" t="s">
        <v>481</v>
      </c>
      <c r="E52" s="11" t="s">
        <v>34</v>
      </c>
      <c r="F52" s="11" t="s">
        <v>511</v>
      </c>
      <c r="G52" s="114"/>
      <c r="H52" s="114">
        <f t="shared" si="0"/>
        <v>122697</v>
      </c>
      <c r="I52" s="114">
        <v>122697</v>
      </c>
      <c r="J52" s="114">
        <v>122697</v>
      </c>
    </row>
    <row r="53" spans="1:10" ht="56.25">
      <c r="A53" s="40" t="s">
        <v>37</v>
      </c>
      <c r="B53" s="10">
        <v>341</v>
      </c>
      <c r="C53" s="11" t="s">
        <v>481</v>
      </c>
      <c r="D53" s="11" t="s">
        <v>481</v>
      </c>
      <c r="E53" s="11" t="s">
        <v>38</v>
      </c>
      <c r="F53" s="11" t="s">
        <v>469</v>
      </c>
      <c r="G53" s="114">
        <v>0</v>
      </c>
      <c r="H53" s="114">
        <f t="shared" si="0"/>
        <v>68226</v>
      </c>
      <c r="I53" s="114">
        <v>68226</v>
      </c>
      <c r="J53" s="114">
        <f>J54</f>
        <v>68226</v>
      </c>
    </row>
    <row r="54" spans="1:10" ht="37.5">
      <c r="A54" s="40" t="s">
        <v>36</v>
      </c>
      <c r="B54" s="10">
        <v>341</v>
      </c>
      <c r="C54" s="11" t="s">
        <v>481</v>
      </c>
      <c r="D54" s="11" t="s">
        <v>481</v>
      </c>
      <c r="E54" s="11" t="s">
        <v>35</v>
      </c>
      <c r="F54" s="11" t="s">
        <v>469</v>
      </c>
      <c r="G54" s="114">
        <v>0</v>
      </c>
      <c r="H54" s="114">
        <f t="shared" si="0"/>
        <v>68226</v>
      </c>
      <c r="I54" s="114">
        <v>68226</v>
      </c>
      <c r="J54" s="114">
        <f>J55</f>
        <v>68226</v>
      </c>
    </row>
    <row r="55" spans="1:10" ht="37.5">
      <c r="A55" s="40" t="s">
        <v>512</v>
      </c>
      <c r="B55" s="10">
        <v>341</v>
      </c>
      <c r="C55" s="11" t="s">
        <v>481</v>
      </c>
      <c r="D55" s="11" t="s">
        <v>481</v>
      </c>
      <c r="E55" s="11" t="s">
        <v>35</v>
      </c>
      <c r="F55" s="11" t="s">
        <v>252</v>
      </c>
      <c r="G55" s="114">
        <v>0</v>
      </c>
      <c r="H55" s="114">
        <f t="shared" si="0"/>
        <v>68226</v>
      </c>
      <c r="I55" s="114">
        <v>68226</v>
      </c>
      <c r="J55" s="114">
        <f>J56</f>
        <v>68226</v>
      </c>
    </row>
    <row r="56" spans="1:10" ht="18.75">
      <c r="A56" s="40" t="s">
        <v>513</v>
      </c>
      <c r="B56" s="10">
        <v>341</v>
      </c>
      <c r="C56" s="11" t="s">
        <v>481</v>
      </c>
      <c r="D56" s="11" t="s">
        <v>481</v>
      </c>
      <c r="E56" s="11" t="s">
        <v>35</v>
      </c>
      <c r="F56" s="11" t="s">
        <v>510</v>
      </c>
      <c r="G56" s="114">
        <v>0</v>
      </c>
      <c r="H56" s="114">
        <f t="shared" si="0"/>
        <v>68226</v>
      </c>
      <c r="I56" s="114">
        <v>68226</v>
      </c>
      <c r="J56" s="114">
        <f>J57</f>
        <v>68226</v>
      </c>
    </row>
    <row r="57" spans="1:10" ht="56.25">
      <c r="A57" s="40" t="s">
        <v>514</v>
      </c>
      <c r="B57" s="10">
        <v>341</v>
      </c>
      <c r="C57" s="11" t="s">
        <v>481</v>
      </c>
      <c r="D57" s="11" t="s">
        <v>481</v>
      </c>
      <c r="E57" s="11" t="s">
        <v>35</v>
      </c>
      <c r="F57" s="11" t="s">
        <v>511</v>
      </c>
      <c r="G57" s="114"/>
      <c r="H57" s="114">
        <f t="shared" si="0"/>
        <v>68226</v>
      </c>
      <c r="I57" s="114">
        <v>68226</v>
      </c>
      <c r="J57" s="114">
        <v>68226</v>
      </c>
    </row>
    <row r="58" spans="1:10" ht="18.75">
      <c r="A58" s="40" t="s">
        <v>253</v>
      </c>
      <c r="B58" s="10">
        <v>341</v>
      </c>
      <c r="C58" s="11" t="s">
        <v>481</v>
      </c>
      <c r="D58" s="11" t="s">
        <v>481</v>
      </c>
      <c r="E58" s="11" t="s">
        <v>489</v>
      </c>
      <c r="F58" s="13" t="s">
        <v>469</v>
      </c>
      <c r="G58" s="114">
        <v>0</v>
      </c>
      <c r="H58" s="114">
        <f t="shared" si="0"/>
        <v>4300</v>
      </c>
      <c r="I58" s="114">
        <v>4300</v>
      </c>
      <c r="J58" s="114">
        <f>J59</f>
        <v>4300</v>
      </c>
    </row>
    <row r="59" spans="1:10" ht="37.5">
      <c r="A59" s="12" t="s">
        <v>515</v>
      </c>
      <c r="B59" s="10">
        <v>341</v>
      </c>
      <c r="C59" s="11" t="s">
        <v>481</v>
      </c>
      <c r="D59" s="11" t="s">
        <v>481</v>
      </c>
      <c r="E59" s="11" t="s">
        <v>327</v>
      </c>
      <c r="F59" s="13" t="s">
        <v>469</v>
      </c>
      <c r="G59" s="114">
        <v>0</v>
      </c>
      <c r="H59" s="114">
        <f t="shared" si="0"/>
        <v>4300</v>
      </c>
      <c r="I59" s="114">
        <v>4300</v>
      </c>
      <c r="J59" s="114">
        <f>J60</f>
        <v>4300</v>
      </c>
    </row>
    <row r="60" spans="1:10" ht="37.5">
      <c r="A60" s="40" t="s">
        <v>512</v>
      </c>
      <c r="B60" s="10">
        <v>341</v>
      </c>
      <c r="C60" s="11" t="s">
        <v>481</v>
      </c>
      <c r="D60" s="11" t="s">
        <v>481</v>
      </c>
      <c r="E60" s="11" t="s">
        <v>327</v>
      </c>
      <c r="F60" s="11" t="s">
        <v>252</v>
      </c>
      <c r="G60" s="114">
        <v>0</v>
      </c>
      <c r="H60" s="114">
        <f t="shared" si="0"/>
        <v>4300</v>
      </c>
      <c r="I60" s="114">
        <v>4300</v>
      </c>
      <c r="J60" s="114">
        <f>J61</f>
        <v>4300</v>
      </c>
    </row>
    <row r="61" spans="1:10" ht="18.75">
      <c r="A61" s="40" t="s">
        <v>513</v>
      </c>
      <c r="B61" s="10">
        <v>341</v>
      </c>
      <c r="C61" s="11" t="s">
        <v>481</v>
      </c>
      <c r="D61" s="11" t="s">
        <v>481</v>
      </c>
      <c r="E61" s="11" t="s">
        <v>327</v>
      </c>
      <c r="F61" s="11" t="s">
        <v>510</v>
      </c>
      <c r="G61" s="114">
        <v>0</v>
      </c>
      <c r="H61" s="114">
        <f t="shared" si="0"/>
        <v>4300</v>
      </c>
      <c r="I61" s="114">
        <v>4300</v>
      </c>
      <c r="J61" s="114">
        <f>J62</f>
        <v>4300</v>
      </c>
    </row>
    <row r="62" spans="1:10" ht="56.25">
      <c r="A62" s="40" t="s">
        <v>514</v>
      </c>
      <c r="B62" s="10">
        <v>341</v>
      </c>
      <c r="C62" s="11" t="s">
        <v>481</v>
      </c>
      <c r="D62" s="11" t="s">
        <v>481</v>
      </c>
      <c r="E62" s="11" t="s">
        <v>327</v>
      </c>
      <c r="F62" s="11" t="s">
        <v>511</v>
      </c>
      <c r="G62" s="114"/>
      <c r="H62" s="114">
        <f t="shared" si="0"/>
        <v>4300</v>
      </c>
      <c r="I62" s="114">
        <v>4300</v>
      </c>
      <c r="J62" s="114">
        <v>4300</v>
      </c>
    </row>
    <row r="63" spans="1:10" ht="18.75">
      <c r="A63" s="40" t="s">
        <v>331</v>
      </c>
      <c r="B63" s="10">
        <v>341</v>
      </c>
      <c r="C63" s="11" t="s">
        <v>416</v>
      </c>
      <c r="D63" s="8" t="s">
        <v>467</v>
      </c>
      <c r="E63" s="8" t="s">
        <v>468</v>
      </c>
      <c r="F63" s="8" t="s">
        <v>469</v>
      </c>
      <c r="G63" s="114">
        <v>115983306</v>
      </c>
      <c r="H63" s="114">
        <f t="shared" si="0"/>
        <v>333726.6700000018</v>
      </c>
      <c r="I63" s="114">
        <v>116317032.67</v>
      </c>
      <c r="J63" s="114">
        <f>J64+J97</f>
        <v>116121569.67000002</v>
      </c>
    </row>
    <row r="64" spans="1:10" ht="18.75">
      <c r="A64" s="40" t="s">
        <v>439</v>
      </c>
      <c r="B64" s="10">
        <v>341</v>
      </c>
      <c r="C64" s="11" t="s">
        <v>416</v>
      </c>
      <c r="D64" s="8" t="s">
        <v>460</v>
      </c>
      <c r="E64" s="8" t="s">
        <v>468</v>
      </c>
      <c r="F64" s="8" t="s">
        <v>469</v>
      </c>
      <c r="G64" s="114">
        <v>108176081</v>
      </c>
      <c r="H64" s="114">
        <f t="shared" si="0"/>
        <v>317326.6700000018</v>
      </c>
      <c r="I64" s="114">
        <v>108493407.67</v>
      </c>
      <c r="J64" s="114">
        <f>J65+J74+J83+J92</f>
        <v>108331475.99000001</v>
      </c>
    </row>
    <row r="65" spans="1:10" ht="18.75">
      <c r="A65" s="40" t="s">
        <v>194</v>
      </c>
      <c r="B65" s="10">
        <v>341</v>
      </c>
      <c r="C65" s="11" t="s">
        <v>416</v>
      </c>
      <c r="D65" s="8" t="s">
        <v>460</v>
      </c>
      <c r="E65" s="8" t="s">
        <v>85</v>
      </c>
      <c r="F65" s="8" t="s">
        <v>469</v>
      </c>
      <c r="G65" s="114"/>
      <c r="H65" s="114">
        <f t="shared" si="0"/>
        <v>65115239.67</v>
      </c>
      <c r="I65" s="114">
        <v>65115239.67</v>
      </c>
      <c r="J65" s="114">
        <f>J66</f>
        <v>65115239.67</v>
      </c>
    </row>
    <row r="66" spans="1:10" ht="18.75">
      <c r="A66" s="40" t="s">
        <v>411</v>
      </c>
      <c r="B66" s="10">
        <v>341</v>
      </c>
      <c r="C66" s="11" t="s">
        <v>416</v>
      </c>
      <c r="D66" s="8" t="s">
        <v>460</v>
      </c>
      <c r="E66" s="8" t="s">
        <v>440</v>
      </c>
      <c r="F66" s="8" t="s">
        <v>469</v>
      </c>
      <c r="G66" s="114">
        <v>64865573</v>
      </c>
      <c r="H66" s="114">
        <f t="shared" si="0"/>
        <v>249666.6700000018</v>
      </c>
      <c r="I66" s="114">
        <v>65115239.67</v>
      </c>
      <c r="J66" s="114">
        <f>J67+J70</f>
        <v>65115239.67</v>
      </c>
    </row>
    <row r="67" spans="1:10" ht="37.5">
      <c r="A67" s="40" t="s">
        <v>512</v>
      </c>
      <c r="B67" s="10">
        <v>341</v>
      </c>
      <c r="C67" s="11" t="s">
        <v>416</v>
      </c>
      <c r="D67" s="8" t="s">
        <v>460</v>
      </c>
      <c r="E67" s="8" t="s">
        <v>440</v>
      </c>
      <c r="F67" s="8" t="s">
        <v>252</v>
      </c>
      <c r="G67" s="114">
        <v>45837513</v>
      </c>
      <c r="H67" s="114">
        <f t="shared" si="0"/>
        <v>249666.6700000018</v>
      </c>
      <c r="I67" s="114">
        <v>46087179.67</v>
      </c>
      <c r="J67" s="114">
        <f>J68</f>
        <v>46087179.67</v>
      </c>
    </row>
    <row r="68" spans="1:10" ht="18.75">
      <c r="A68" s="40" t="s">
        <v>513</v>
      </c>
      <c r="B68" s="10">
        <v>341</v>
      </c>
      <c r="C68" s="11" t="s">
        <v>416</v>
      </c>
      <c r="D68" s="8" t="s">
        <v>460</v>
      </c>
      <c r="E68" s="8" t="s">
        <v>440</v>
      </c>
      <c r="F68" s="8" t="s">
        <v>510</v>
      </c>
      <c r="G68" s="114">
        <v>45837513</v>
      </c>
      <c r="H68" s="114">
        <f t="shared" si="0"/>
        <v>249666.6700000018</v>
      </c>
      <c r="I68" s="114">
        <v>46087179.67</v>
      </c>
      <c r="J68" s="114">
        <f>J69</f>
        <v>46087179.67</v>
      </c>
    </row>
    <row r="69" spans="1:10" ht="56.25">
      <c r="A69" s="40" t="s">
        <v>514</v>
      </c>
      <c r="B69" s="10">
        <v>341</v>
      </c>
      <c r="C69" s="11" t="s">
        <v>416</v>
      </c>
      <c r="D69" s="8" t="s">
        <v>460</v>
      </c>
      <c r="E69" s="8" t="s">
        <v>440</v>
      </c>
      <c r="F69" s="8" t="s">
        <v>511</v>
      </c>
      <c r="G69" s="114">
        <v>45837513</v>
      </c>
      <c r="H69" s="114">
        <f t="shared" si="0"/>
        <v>249666.6700000018</v>
      </c>
      <c r="I69" s="114">
        <v>46087179.67</v>
      </c>
      <c r="J69" s="114">
        <v>46087179.67</v>
      </c>
    </row>
    <row r="70" spans="1:10" ht="93.75">
      <c r="A70" s="40" t="s">
        <v>302</v>
      </c>
      <c r="B70" s="10">
        <v>341</v>
      </c>
      <c r="C70" s="11" t="s">
        <v>416</v>
      </c>
      <c r="D70" s="8" t="s">
        <v>460</v>
      </c>
      <c r="E70" s="8" t="s">
        <v>520</v>
      </c>
      <c r="F70" s="8" t="s">
        <v>469</v>
      </c>
      <c r="G70" s="114">
        <v>19028060</v>
      </c>
      <c r="H70" s="114">
        <f t="shared" si="0"/>
        <v>0</v>
      </c>
      <c r="I70" s="114">
        <v>19028060</v>
      </c>
      <c r="J70" s="114">
        <f>J71</f>
        <v>19028060</v>
      </c>
    </row>
    <row r="71" spans="1:10" ht="37.5">
      <c r="A71" s="40" t="s">
        <v>512</v>
      </c>
      <c r="B71" s="10">
        <v>341</v>
      </c>
      <c r="C71" s="11" t="s">
        <v>416</v>
      </c>
      <c r="D71" s="8" t="s">
        <v>460</v>
      </c>
      <c r="E71" s="8" t="s">
        <v>520</v>
      </c>
      <c r="F71" s="8" t="s">
        <v>252</v>
      </c>
      <c r="G71" s="114">
        <v>19028060</v>
      </c>
      <c r="H71" s="114">
        <f t="shared" si="0"/>
        <v>0</v>
      </c>
      <c r="I71" s="114">
        <v>19028060</v>
      </c>
      <c r="J71" s="114">
        <f>J72</f>
        <v>19028060</v>
      </c>
    </row>
    <row r="72" spans="1:10" ht="18.75">
      <c r="A72" s="40" t="s">
        <v>513</v>
      </c>
      <c r="B72" s="10">
        <v>341</v>
      </c>
      <c r="C72" s="11" t="s">
        <v>416</v>
      </c>
      <c r="D72" s="8" t="s">
        <v>460</v>
      </c>
      <c r="E72" s="8" t="s">
        <v>520</v>
      </c>
      <c r="F72" s="8" t="s">
        <v>510</v>
      </c>
      <c r="G72" s="114">
        <v>19028060</v>
      </c>
      <c r="H72" s="114">
        <f t="shared" si="0"/>
        <v>0</v>
      </c>
      <c r="I72" s="114">
        <v>19028060</v>
      </c>
      <c r="J72" s="114">
        <f>J73</f>
        <v>19028060</v>
      </c>
    </row>
    <row r="73" spans="1:10" ht="56.25">
      <c r="A73" s="40" t="s">
        <v>514</v>
      </c>
      <c r="B73" s="10">
        <v>341</v>
      </c>
      <c r="C73" s="11" t="s">
        <v>416</v>
      </c>
      <c r="D73" s="8" t="s">
        <v>460</v>
      </c>
      <c r="E73" s="8" t="s">
        <v>520</v>
      </c>
      <c r="F73" s="8" t="s">
        <v>511</v>
      </c>
      <c r="G73" s="114">
        <v>19028060</v>
      </c>
      <c r="H73" s="114">
        <f t="shared" si="0"/>
        <v>0</v>
      </c>
      <c r="I73" s="114">
        <v>19028060</v>
      </c>
      <c r="J73" s="114">
        <v>19028060</v>
      </c>
    </row>
    <row r="74" spans="1:10" ht="18.75">
      <c r="A74" s="40" t="s">
        <v>441</v>
      </c>
      <c r="B74" s="10">
        <v>341</v>
      </c>
      <c r="C74" s="11" t="s">
        <v>416</v>
      </c>
      <c r="D74" s="8" t="s">
        <v>460</v>
      </c>
      <c r="E74" s="8" t="s">
        <v>142</v>
      </c>
      <c r="F74" s="11" t="s">
        <v>469</v>
      </c>
      <c r="G74" s="114">
        <v>5616198</v>
      </c>
      <c r="H74" s="114">
        <f t="shared" si="0"/>
        <v>26660</v>
      </c>
      <c r="I74" s="114">
        <v>5642858</v>
      </c>
      <c r="J74" s="114">
        <f>J75</f>
        <v>5642858</v>
      </c>
    </row>
    <row r="75" spans="1:10" ht="18.75">
      <c r="A75" s="40" t="s">
        <v>411</v>
      </c>
      <c r="B75" s="10">
        <v>341</v>
      </c>
      <c r="C75" s="11" t="s">
        <v>416</v>
      </c>
      <c r="D75" s="8" t="s">
        <v>460</v>
      </c>
      <c r="E75" s="8" t="s">
        <v>442</v>
      </c>
      <c r="F75" s="11" t="s">
        <v>469</v>
      </c>
      <c r="G75" s="114">
        <v>5616198</v>
      </c>
      <c r="H75" s="114">
        <f t="shared" si="0"/>
        <v>26660</v>
      </c>
      <c r="I75" s="114">
        <v>5642858</v>
      </c>
      <c r="J75" s="114">
        <f>J76+J79</f>
        <v>5642858</v>
      </c>
    </row>
    <row r="76" spans="1:10" ht="37.5">
      <c r="A76" s="40" t="s">
        <v>512</v>
      </c>
      <c r="B76" s="10">
        <v>341</v>
      </c>
      <c r="C76" s="11" t="s">
        <v>416</v>
      </c>
      <c r="D76" s="8" t="s">
        <v>460</v>
      </c>
      <c r="E76" s="8" t="s">
        <v>442</v>
      </c>
      <c r="F76" s="8" t="s">
        <v>252</v>
      </c>
      <c r="G76" s="114">
        <v>4985181</v>
      </c>
      <c r="H76" s="114">
        <f t="shared" si="0"/>
        <v>26660</v>
      </c>
      <c r="I76" s="114">
        <v>5011841</v>
      </c>
      <c r="J76" s="114">
        <f>J77</f>
        <v>5011841</v>
      </c>
    </row>
    <row r="77" spans="1:10" ht="18.75">
      <c r="A77" s="40" t="s">
        <v>513</v>
      </c>
      <c r="B77" s="10">
        <v>341</v>
      </c>
      <c r="C77" s="11" t="s">
        <v>416</v>
      </c>
      <c r="D77" s="8" t="s">
        <v>460</v>
      </c>
      <c r="E77" s="8" t="s">
        <v>442</v>
      </c>
      <c r="F77" s="8" t="s">
        <v>510</v>
      </c>
      <c r="G77" s="114">
        <v>4985181</v>
      </c>
      <c r="H77" s="114">
        <f t="shared" si="0"/>
        <v>26660</v>
      </c>
      <c r="I77" s="114">
        <v>5011841</v>
      </c>
      <c r="J77" s="114">
        <f>J78</f>
        <v>5011841</v>
      </c>
    </row>
    <row r="78" spans="1:10" ht="56.25">
      <c r="A78" s="40" t="s">
        <v>514</v>
      </c>
      <c r="B78" s="10">
        <v>341</v>
      </c>
      <c r="C78" s="11" t="s">
        <v>416</v>
      </c>
      <c r="D78" s="8" t="s">
        <v>460</v>
      </c>
      <c r="E78" s="8" t="s">
        <v>442</v>
      </c>
      <c r="F78" s="8" t="s">
        <v>511</v>
      </c>
      <c r="G78" s="114">
        <v>4985181</v>
      </c>
      <c r="H78" s="114">
        <f aca="true" t="shared" si="1" ref="H78:H141">I78-G78</f>
        <v>26660</v>
      </c>
      <c r="I78" s="114">
        <v>5011841</v>
      </c>
      <c r="J78" s="114">
        <v>5011841</v>
      </c>
    </row>
    <row r="79" spans="1:10" ht="93.75">
      <c r="A79" s="40" t="s">
        <v>302</v>
      </c>
      <c r="B79" s="10">
        <v>341</v>
      </c>
      <c r="C79" s="11" t="s">
        <v>416</v>
      </c>
      <c r="D79" s="8" t="s">
        <v>460</v>
      </c>
      <c r="E79" s="8" t="s">
        <v>521</v>
      </c>
      <c r="F79" s="8" t="s">
        <v>469</v>
      </c>
      <c r="G79" s="114">
        <v>631017</v>
      </c>
      <c r="H79" s="114">
        <f t="shared" si="1"/>
        <v>0</v>
      </c>
      <c r="I79" s="114">
        <v>631017</v>
      </c>
      <c r="J79" s="114">
        <f>J80</f>
        <v>631017</v>
      </c>
    </row>
    <row r="80" spans="1:10" ht="37.5">
      <c r="A80" s="40" t="s">
        <v>512</v>
      </c>
      <c r="B80" s="10">
        <v>341</v>
      </c>
      <c r="C80" s="11" t="s">
        <v>416</v>
      </c>
      <c r="D80" s="8" t="s">
        <v>460</v>
      </c>
      <c r="E80" s="8" t="s">
        <v>521</v>
      </c>
      <c r="F80" s="8" t="s">
        <v>252</v>
      </c>
      <c r="G80" s="114">
        <v>631017</v>
      </c>
      <c r="H80" s="114">
        <f t="shared" si="1"/>
        <v>0</v>
      </c>
      <c r="I80" s="114">
        <v>631017</v>
      </c>
      <c r="J80" s="114">
        <f>J81</f>
        <v>631017</v>
      </c>
    </row>
    <row r="81" spans="1:10" ht="18.75">
      <c r="A81" s="40" t="s">
        <v>513</v>
      </c>
      <c r="B81" s="10">
        <v>341</v>
      </c>
      <c r="C81" s="11" t="s">
        <v>416</v>
      </c>
      <c r="D81" s="8" t="s">
        <v>460</v>
      </c>
      <c r="E81" s="8" t="s">
        <v>521</v>
      </c>
      <c r="F81" s="8" t="s">
        <v>510</v>
      </c>
      <c r="G81" s="114">
        <v>631017</v>
      </c>
      <c r="H81" s="114">
        <f t="shared" si="1"/>
        <v>0</v>
      </c>
      <c r="I81" s="114">
        <v>631017</v>
      </c>
      <c r="J81" s="114">
        <f>J82</f>
        <v>631017</v>
      </c>
    </row>
    <row r="82" spans="1:10" ht="56.25">
      <c r="A82" s="40" t="s">
        <v>514</v>
      </c>
      <c r="B82" s="10">
        <v>341</v>
      </c>
      <c r="C82" s="11" t="s">
        <v>416</v>
      </c>
      <c r="D82" s="8" t="s">
        <v>460</v>
      </c>
      <c r="E82" s="8" t="s">
        <v>521</v>
      </c>
      <c r="F82" s="8" t="s">
        <v>511</v>
      </c>
      <c r="G82" s="114">
        <v>631017</v>
      </c>
      <c r="H82" s="114">
        <f t="shared" si="1"/>
        <v>0</v>
      </c>
      <c r="I82" s="114">
        <v>631017</v>
      </c>
      <c r="J82" s="114">
        <v>631017</v>
      </c>
    </row>
    <row r="83" spans="1:10" ht="18.75">
      <c r="A83" s="40" t="s">
        <v>443</v>
      </c>
      <c r="B83" s="10">
        <v>341</v>
      </c>
      <c r="C83" s="11" t="s">
        <v>416</v>
      </c>
      <c r="D83" s="8" t="s">
        <v>460</v>
      </c>
      <c r="E83" s="8" t="s">
        <v>444</v>
      </c>
      <c r="F83" s="8" t="s">
        <v>469</v>
      </c>
      <c r="G83" s="114">
        <v>37694310</v>
      </c>
      <c r="H83" s="114">
        <f t="shared" si="1"/>
        <v>-205981.0799999982</v>
      </c>
      <c r="I83" s="114">
        <v>37488328.92</v>
      </c>
      <c r="J83" s="114">
        <f>J84</f>
        <v>37339869.32</v>
      </c>
    </row>
    <row r="84" spans="1:10" ht="18.75">
      <c r="A84" s="40" t="s">
        <v>411</v>
      </c>
      <c r="B84" s="10">
        <v>341</v>
      </c>
      <c r="C84" s="11" t="s">
        <v>416</v>
      </c>
      <c r="D84" s="8" t="s">
        <v>460</v>
      </c>
      <c r="E84" s="8" t="s">
        <v>445</v>
      </c>
      <c r="F84" s="8" t="s">
        <v>469</v>
      </c>
      <c r="G84" s="114">
        <v>37694310</v>
      </c>
      <c r="H84" s="114">
        <f t="shared" si="1"/>
        <v>-205981.0799999982</v>
      </c>
      <c r="I84" s="114">
        <v>37488328.92</v>
      </c>
      <c r="J84" s="114">
        <f>J85+J86+J87+J89</f>
        <v>37339869.32</v>
      </c>
    </row>
    <row r="85" spans="1:10" ht="75">
      <c r="A85" s="40" t="s">
        <v>273</v>
      </c>
      <c r="B85" s="10">
        <v>341</v>
      </c>
      <c r="C85" s="11" t="s">
        <v>416</v>
      </c>
      <c r="D85" s="8" t="s">
        <v>460</v>
      </c>
      <c r="E85" s="8" t="s">
        <v>445</v>
      </c>
      <c r="F85" s="8" t="s">
        <v>311</v>
      </c>
      <c r="G85" s="114">
        <v>14963170</v>
      </c>
      <c r="H85" s="114">
        <f t="shared" si="1"/>
        <v>72914.98000000045</v>
      </c>
      <c r="I85" s="114">
        <v>15036084.98</v>
      </c>
      <c r="J85" s="114">
        <v>14938820.49</v>
      </c>
    </row>
    <row r="86" spans="1:10" ht="37.5">
      <c r="A86" s="40" t="s">
        <v>274</v>
      </c>
      <c r="B86" s="10">
        <v>341</v>
      </c>
      <c r="C86" s="11" t="s">
        <v>416</v>
      </c>
      <c r="D86" s="8" t="s">
        <v>460</v>
      </c>
      <c r="E86" s="8" t="s">
        <v>445</v>
      </c>
      <c r="F86" s="8" t="s">
        <v>312</v>
      </c>
      <c r="G86" s="114">
        <v>8069409</v>
      </c>
      <c r="H86" s="114">
        <f t="shared" si="1"/>
        <v>-317278.0599999996</v>
      </c>
      <c r="I86" s="114">
        <v>7752130.94</v>
      </c>
      <c r="J86" s="114">
        <v>7701696.21</v>
      </c>
    </row>
    <row r="87" spans="1:10" ht="18.75">
      <c r="A87" s="40" t="s">
        <v>316</v>
      </c>
      <c r="B87" s="10">
        <v>341</v>
      </c>
      <c r="C87" s="11" t="s">
        <v>416</v>
      </c>
      <c r="D87" s="8" t="s">
        <v>460</v>
      </c>
      <c r="E87" s="8" t="s">
        <v>445</v>
      </c>
      <c r="F87" s="8" t="s">
        <v>317</v>
      </c>
      <c r="G87" s="114">
        <v>5277286</v>
      </c>
      <c r="H87" s="114">
        <f t="shared" si="1"/>
        <v>38382</v>
      </c>
      <c r="I87" s="114">
        <v>5315668</v>
      </c>
      <c r="J87" s="114">
        <f>J88</f>
        <v>5314907.62</v>
      </c>
    </row>
    <row r="88" spans="1:10" ht="18.75">
      <c r="A88" s="40" t="s">
        <v>251</v>
      </c>
      <c r="B88" s="10">
        <v>341</v>
      </c>
      <c r="C88" s="11" t="s">
        <v>416</v>
      </c>
      <c r="D88" s="8" t="s">
        <v>460</v>
      </c>
      <c r="E88" s="8" t="s">
        <v>445</v>
      </c>
      <c r="F88" s="8" t="s">
        <v>318</v>
      </c>
      <c r="G88" s="114">
        <v>5277286</v>
      </c>
      <c r="H88" s="114">
        <f t="shared" si="1"/>
        <v>38382</v>
      </c>
      <c r="I88" s="114">
        <v>5315668</v>
      </c>
      <c r="J88" s="114">
        <v>5314907.62</v>
      </c>
    </row>
    <row r="89" spans="1:10" ht="93.75">
      <c r="A89" s="40" t="s">
        <v>302</v>
      </c>
      <c r="B89" s="10">
        <v>341</v>
      </c>
      <c r="C89" s="11" t="s">
        <v>416</v>
      </c>
      <c r="D89" s="8" t="s">
        <v>460</v>
      </c>
      <c r="E89" s="8" t="s">
        <v>138</v>
      </c>
      <c r="F89" s="8" t="s">
        <v>469</v>
      </c>
      <c r="G89" s="114">
        <v>9384445</v>
      </c>
      <c r="H89" s="114">
        <f t="shared" si="1"/>
        <v>0</v>
      </c>
      <c r="I89" s="114">
        <v>9384445</v>
      </c>
      <c r="J89" s="114">
        <f>J90+J91</f>
        <v>9384445</v>
      </c>
    </row>
    <row r="90" spans="1:10" ht="75">
      <c r="A90" s="40" t="s">
        <v>273</v>
      </c>
      <c r="B90" s="10">
        <v>341</v>
      </c>
      <c r="C90" s="11" t="s">
        <v>416</v>
      </c>
      <c r="D90" s="8" t="s">
        <v>460</v>
      </c>
      <c r="E90" s="8" t="s">
        <v>138</v>
      </c>
      <c r="F90" s="8" t="s">
        <v>311</v>
      </c>
      <c r="G90" s="114">
        <v>8903677</v>
      </c>
      <c r="H90" s="114">
        <f t="shared" si="1"/>
        <v>-69614.98000000045</v>
      </c>
      <c r="I90" s="114">
        <v>8834062.02</v>
      </c>
      <c r="J90" s="114">
        <v>8834062.02</v>
      </c>
    </row>
    <row r="91" spans="1:10" ht="37.5">
      <c r="A91" s="40" t="s">
        <v>274</v>
      </c>
      <c r="B91" s="10">
        <v>341</v>
      </c>
      <c r="C91" s="11" t="s">
        <v>416</v>
      </c>
      <c r="D91" s="8" t="s">
        <v>460</v>
      </c>
      <c r="E91" s="8" t="s">
        <v>138</v>
      </c>
      <c r="F91" s="8" t="s">
        <v>312</v>
      </c>
      <c r="G91" s="114">
        <v>480768</v>
      </c>
      <c r="H91" s="114">
        <f t="shared" si="1"/>
        <v>69614.97999999998</v>
      </c>
      <c r="I91" s="114">
        <v>550382.98</v>
      </c>
      <c r="J91" s="114">
        <v>550382.98</v>
      </c>
    </row>
    <row r="92" spans="1:10" ht="37.5">
      <c r="A92" s="40" t="s">
        <v>5</v>
      </c>
      <c r="B92" s="10">
        <v>341</v>
      </c>
      <c r="C92" s="11" t="s">
        <v>416</v>
      </c>
      <c r="D92" s="8" t="s">
        <v>460</v>
      </c>
      <c r="E92" s="11" t="s">
        <v>10</v>
      </c>
      <c r="F92" s="13" t="s">
        <v>469</v>
      </c>
      <c r="G92" s="114">
        <v>0</v>
      </c>
      <c r="H92" s="114">
        <f t="shared" si="1"/>
        <v>246981.08</v>
      </c>
      <c r="I92" s="114">
        <v>246981.08</v>
      </c>
      <c r="J92" s="114">
        <f>J93+J95</f>
        <v>233509</v>
      </c>
    </row>
    <row r="93" spans="1:10" ht="37.5">
      <c r="A93" s="40" t="s">
        <v>17</v>
      </c>
      <c r="B93" s="10">
        <v>341</v>
      </c>
      <c r="C93" s="11" t="s">
        <v>416</v>
      </c>
      <c r="D93" s="8" t="s">
        <v>460</v>
      </c>
      <c r="E93" s="11" t="s">
        <v>11</v>
      </c>
      <c r="F93" s="13" t="s">
        <v>469</v>
      </c>
      <c r="G93" s="114">
        <v>0</v>
      </c>
      <c r="H93" s="114">
        <f t="shared" si="1"/>
        <v>28071.76</v>
      </c>
      <c r="I93" s="114">
        <v>28071.76</v>
      </c>
      <c r="J93" s="114">
        <f>J94</f>
        <v>14600</v>
      </c>
    </row>
    <row r="94" spans="1:10" ht="37.5">
      <c r="A94" s="40" t="s">
        <v>313</v>
      </c>
      <c r="B94" s="10">
        <v>341</v>
      </c>
      <c r="C94" s="11" t="s">
        <v>416</v>
      </c>
      <c r="D94" s="8" t="s">
        <v>460</v>
      </c>
      <c r="E94" s="11" t="s">
        <v>11</v>
      </c>
      <c r="F94" s="13" t="s">
        <v>312</v>
      </c>
      <c r="G94" s="114"/>
      <c r="H94" s="114">
        <f t="shared" si="1"/>
        <v>28071.76</v>
      </c>
      <c r="I94" s="114">
        <v>28071.76</v>
      </c>
      <c r="J94" s="114">
        <v>14600</v>
      </c>
    </row>
    <row r="95" spans="1:10" ht="56.25">
      <c r="A95" s="40" t="s">
        <v>18</v>
      </c>
      <c r="B95" s="10">
        <v>341</v>
      </c>
      <c r="C95" s="11" t="s">
        <v>416</v>
      </c>
      <c r="D95" s="8" t="s">
        <v>460</v>
      </c>
      <c r="E95" s="11" t="s">
        <v>12</v>
      </c>
      <c r="F95" s="13" t="s">
        <v>469</v>
      </c>
      <c r="G95" s="114">
        <v>0</v>
      </c>
      <c r="H95" s="114">
        <f t="shared" si="1"/>
        <v>218909.32</v>
      </c>
      <c r="I95" s="114">
        <v>218909.32</v>
      </c>
      <c r="J95" s="114">
        <f>J96</f>
        <v>218909</v>
      </c>
    </row>
    <row r="96" spans="1:10" ht="37.5">
      <c r="A96" s="40" t="s">
        <v>313</v>
      </c>
      <c r="B96" s="10">
        <v>341</v>
      </c>
      <c r="C96" s="11" t="s">
        <v>416</v>
      </c>
      <c r="D96" s="8" t="s">
        <v>460</v>
      </c>
      <c r="E96" s="11" t="s">
        <v>12</v>
      </c>
      <c r="F96" s="13" t="s">
        <v>312</v>
      </c>
      <c r="G96" s="114"/>
      <c r="H96" s="114">
        <f t="shared" si="1"/>
        <v>218909.32</v>
      </c>
      <c r="I96" s="114">
        <v>218909.32</v>
      </c>
      <c r="J96" s="114">
        <v>218909</v>
      </c>
    </row>
    <row r="97" spans="1:10" ht="18.75">
      <c r="A97" s="40" t="s">
        <v>330</v>
      </c>
      <c r="B97" s="10">
        <v>341</v>
      </c>
      <c r="C97" s="11" t="s">
        <v>416</v>
      </c>
      <c r="D97" s="8" t="s">
        <v>477</v>
      </c>
      <c r="E97" s="8" t="s">
        <v>468</v>
      </c>
      <c r="F97" s="8" t="s">
        <v>469</v>
      </c>
      <c r="G97" s="114">
        <v>7807225</v>
      </c>
      <c r="H97" s="114">
        <f t="shared" si="1"/>
        <v>16400</v>
      </c>
      <c r="I97" s="114">
        <v>7823625</v>
      </c>
      <c r="J97" s="114">
        <f>J98+J107+J110</f>
        <v>7790093.680000001</v>
      </c>
    </row>
    <row r="98" spans="1:10" ht="56.25">
      <c r="A98" s="40" t="s">
        <v>473</v>
      </c>
      <c r="B98" s="10">
        <v>341</v>
      </c>
      <c r="C98" s="11" t="s">
        <v>416</v>
      </c>
      <c r="D98" s="8" t="s">
        <v>477</v>
      </c>
      <c r="E98" s="8" t="s">
        <v>446</v>
      </c>
      <c r="F98" s="8" t="s">
        <v>469</v>
      </c>
      <c r="G98" s="114">
        <v>7791725</v>
      </c>
      <c r="H98" s="114">
        <f t="shared" si="1"/>
        <v>-133847</v>
      </c>
      <c r="I98" s="114">
        <v>7657878</v>
      </c>
      <c r="J98" s="114">
        <f>J99</f>
        <v>7633846.680000001</v>
      </c>
    </row>
    <row r="99" spans="1:10" ht="18.75">
      <c r="A99" s="40" t="s">
        <v>459</v>
      </c>
      <c r="B99" s="10">
        <v>341</v>
      </c>
      <c r="C99" s="11" t="s">
        <v>416</v>
      </c>
      <c r="D99" s="8" t="s">
        <v>477</v>
      </c>
      <c r="E99" s="11" t="s">
        <v>479</v>
      </c>
      <c r="F99" s="8" t="s">
        <v>469</v>
      </c>
      <c r="G99" s="114">
        <v>7791725</v>
      </c>
      <c r="H99" s="114">
        <f t="shared" si="1"/>
        <v>-133847</v>
      </c>
      <c r="I99" s="114">
        <v>7657878</v>
      </c>
      <c r="J99" s="114">
        <f>J100</f>
        <v>7633846.680000001</v>
      </c>
    </row>
    <row r="100" spans="1:10" ht="18.75">
      <c r="A100" s="40" t="s">
        <v>403</v>
      </c>
      <c r="B100" s="10">
        <v>341</v>
      </c>
      <c r="C100" s="13" t="s">
        <v>416</v>
      </c>
      <c r="D100" s="13" t="s">
        <v>477</v>
      </c>
      <c r="E100" s="11" t="s">
        <v>115</v>
      </c>
      <c r="F100" s="13" t="s">
        <v>469</v>
      </c>
      <c r="G100" s="114">
        <v>7791725</v>
      </c>
      <c r="H100" s="114">
        <f t="shared" si="1"/>
        <v>-133847</v>
      </c>
      <c r="I100" s="114">
        <v>7657878</v>
      </c>
      <c r="J100" s="115">
        <f>J101+J102+J103+J105</f>
        <v>7633846.680000001</v>
      </c>
    </row>
    <row r="101" spans="1:10" ht="75">
      <c r="A101" s="40" t="s">
        <v>273</v>
      </c>
      <c r="B101" s="10">
        <v>341</v>
      </c>
      <c r="C101" s="13" t="s">
        <v>416</v>
      </c>
      <c r="D101" s="13" t="s">
        <v>477</v>
      </c>
      <c r="E101" s="11" t="s">
        <v>115</v>
      </c>
      <c r="F101" s="13" t="s">
        <v>311</v>
      </c>
      <c r="G101" s="114">
        <v>6701805</v>
      </c>
      <c r="H101" s="114">
        <f t="shared" si="1"/>
        <v>45187.200000000186</v>
      </c>
      <c r="I101" s="114">
        <v>6746992.2</v>
      </c>
      <c r="J101" s="114">
        <v>6723375.49</v>
      </c>
    </row>
    <row r="102" spans="1:10" ht="37.5">
      <c r="A102" s="40" t="s">
        <v>274</v>
      </c>
      <c r="B102" s="10">
        <v>341</v>
      </c>
      <c r="C102" s="13" t="s">
        <v>416</v>
      </c>
      <c r="D102" s="13" t="s">
        <v>477</v>
      </c>
      <c r="E102" s="11" t="s">
        <v>115</v>
      </c>
      <c r="F102" s="13" t="s">
        <v>312</v>
      </c>
      <c r="G102" s="114">
        <v>566341</v>
      </c>
      <c r="H102" s="114">
        <f t="shared" si="1"/>
        <v>-176872.7</v>
      </c>
      <c r="I102" s="114">
        <v>389468.3</v>
      </c>
      <c r="J102" s="114">
        <v>389053.69</v>
      </c>
    </row>
    <row r="103" spans="1:10" ht="18.75">
      <c r="A103" s="40" t="s">
        <v>316</v>
      </c>
      <c r="B103" s="10">
        <v>341</v>
      </c>
      <c r="C103" s="13" t="s">
        <v>416</v>
      </c>
      <c r="D103" s="13" t="s">
        <v>477</v>
      </c>
      <c r="E103" s="11" t="s">
        <v>115</v>
      </c>
      <c r="F103" s="13" t="s">
        <v>317</v>
      </c>
      <c r="G103" s="114">
        <v>23579</v>
      </c>
      <c r="H103" s="114">
        <f t="shared" si="1"/>
        <v>-2161.5</v>
      </c>
      <c r="I103" s="114">
        <v>21417.5</v>
      </c>
      <c r="J103" s="114">
        <f>J104</f>
        <v>21417.5</v>
      </c>
    </row>
    <row r="104" spans="1:10" ht="18.75">
      <c r="A104" s="40" t="s">
        <v>251</v>
      </c>
      <c r="B104" s="10">
        <v>341</v>
      </c>
      <c r="C104" s="13" t="s">
        <v>416</v>
      </c>
      <c r="D104" s="13" t="s">
        <v>477</v>
      </c>
      <c r="E104" s="11" t="s">
        <v>115</v>
      </c>
      <c r="F104" s="13" t="s">
        <v>318</v>
      </c>
      <c r="G104" s="114">
        <v>23579</v>
      </c>
      <c r="H104" s="114">
        <f t="shared" si="1"/>
        <v>-2161.5</v>
      </c>
      <c r="I104" s="114">
        <v>21417.5</v>
      </c>
      <c r="J104" s="114">
        <v>21417.5</v>
      </c>
    </row>
    <row r="105" spans="1:10" ht="93.75">
      <c r="A105" s="40" t="s">
        <v>302</v>
      </c>
      <c r="B105" s="10">
        <v>341</v>
      </c>
      <c r="C105" s="13" t="s">
        <v>416</v>
      </c>
      <c r="D105" s="13" t="s">
        <v>477</v>
      </c>
      <c r="E105" s="11" t="s">
        <v>360</v>
      </c>
      <c r="F105" s="13" t="s">
        <v>469</v>
      </c>
      <c r="G105" s="114">
        <v>500000</v>
      </c>
      <c r="H105" s="114">
        <f t="shared" si="1"/>
        <v>0</v>
      </c>
      <c r="I105" s="114">
        <v>500000</v>
      </c>
      <c r="J105" s="114">
        <f>J106</f>
        <v>500000</v>
      </c>
    </row>
    <row r="106" spans="1:10" ht="75">
      <c r="A106" s="40" t="s">
        <v>273</v>
      </c>
      <c r="B106" s="10">
        <v>341</v>
      </c>
      <c r="C106" s="13" t="s">
        <v>416</v>
      </c>
      <c r="D106" s="13" t="s">
        <v>477</v>
      </c>
      <c r="E106" s="11" t="s">
        <v>360</v>
      </c>
      <c r="F106" s="13" t="s">
        <v>311</v>
      </c>
      <c r="G106" s="114">
        <v>500000</v>
      </c>
      <c r="H106" s="114">
        <f t="shared" si="1"/>
        <v>0</v>
      </c>
      <c r="I106" s="114">
        <v>500000</v>
      </c>
      <c r="J106" s="114">
        <v>500000</v>
      </c>
    </row>
    <row r="107" spans="1:10" ht="18.75">
      <c r="A107" s="40" t="s">
        <v>253</v>
      </c>
      <c r="B107" s="10">
        <v>341</v>
      </c>
      <c r="C107" s="13" t="s">
        <v>416</v>
      </c>
      <c r="D107" s="13" t="s">
        <v>477</v>
      </c>
      <c r="E107" s="11" t="s">
        <v>489</v>
      </c>
      <c r="F107" s="13" t="s">
        <v>469</v>
      </c>
      <c r="G107" s="114">
        <v>15500</v>
      </c>
      <c r="H107" s="114">
        <f t="shared" si="1"/>
        <v>0</v>
      </c>
      <c r="I107" s="114">
        <v>15500</v>
      </c>
      <c r="J107" s="109">
        <f>J108</f>
        <v>6000</v>
      </c>
    </row>
    <row r="108" spans="1:10" ht="37.5">
      <c r="A108" s="40" t="s">
        <v>509</v>
      </c>
      <c r="B108" s="10">
        <v>341</v>
      </c>
      <c r="C108" s="13" t="s">
        <v>416</v>
      </c>
      <c r="D108" s="13" t="s">
        <v>477</v>
      </c>
      <c r="E108" s="11" t="s">
        <v>321</v>
      </c>
      <c r="F108" s="13" t="s">
        <v>469</v>
      </c>
      <c r="G108" s="114">
        <v>15500</v>
      </c>
      <c r="H108" s="114">
        <f t="shared" si="1"/>
        <v>0</v>
      </c>
      <c r="I108" s="114">
        <v>15500</v>
      </c>
      <c r="J108" s="109">
        <f>J109</f>
        <v>6000</v>
      </c>
    </row>
    <row r="109" spans="1:10" ht="37.5">
      <c r="A109" s="40" t="s">
        <v>313</v>
      </c>
      <c r="B109" s="10">
        <v>341</v>
      </c>
      <c r="C109" s="13" t="s">
        <v>416</v>
      </c>
      <c r="D109" s="13" t="s">
        <v>477</v>
      </c>
      <c r="E109" s="11" t="s">
        <v>321</v>
      </c>
      <c r="F109" s="13" t="s">
        <v>312</v>
      </c>
      <c r="G109" s="114">
        <v>15500</v>
      </c>
      <c r="H109" s="114">
        <f t="shared" si="1"/>
        <v>0</v>
      </c>
      <c r="I109" s="114">
        <v>15500</v>
      </c>
      <c r="J109" s="109">
        <v>6000</v>
      </c>
    </row>
    <row r="110" spans="1:10" ht="37.5">
      <c r="A110" s="40" t="s">
        <v>5</v>
      </c>
      <c r="B110" s="10">
        <v>341</v>
      </c>
      <c r="C110" s="13" t="s">
        <v>416</v>
      </c>
      <c r="D110" s="13" t="s">
        <v>477</v>
      </c>
      <c r="E110" s="11" t="s">
        <v>10</v>
      </c>
      <c r="F110" s="13" t="s">
        <v>469</v>
      </c>
      <c r="G110" s="114">
        <v>0</v>
      </c>
      <c r="H110" s="114">
        <f t="shared" si="1"/>
        <v>150247</v>
      </c>
      <c r="I110" s="114">
        <v>150247</v>
      </c>
      <c r="J110" s="109">
        <f>J111+J113</f>
        <v>150247</v>
      </c>
    </row>
    <row r="111" spans="1:10" ht="26.25" customHeight="1">
      <c r="A111" s="40" t="s">
        <v>17</v>
      </c>
      <c r="B111" s="10">
        <v>341</v>
      </c>
      <c r="C111" s="13" t="s">
        <v>416</v>
      </c>
      <c r="D111" s="13" t="s">
        <v>477</v>
      </c>
      <c r="E111" s="11" t="s">
        <v>11</v>
      </c>
      <c r="F111" s="13" t="s">
        <v>469</v>
      </c>
      <c r="G111" s="114">
        <v>0</v>
      </c>
      <c r="H111" s="114">
        <f t="shared" si="1"/>
        <v>2990</v>
      </c>
      <c r="I111" s="114">
        <v>2990</v>
      </c>
      <c r="J111" s="109">
        <f>J112</f>
        <v>2990</v>
      </c>
    </row>
    <row r="112" spans="1:10" ht="37.5">
      <c r="A112" s="40" t="s">
        <v>313</v>
      </c>
      <c r="B112" s="10">
        <v>341</v>
      </c>
      <c r="C112" s="13" t="s">
        <v>416</v>
      </c>
      <c r="D112" s="13" t="s">
        <v>477</v>
      </c>
      <c r="E112" s="11" t="s">
        <v>11</v>
      </c>
      <c r="F112" s="13" t="s">
        <v>312</v>
      </c>
      <c r="G112" s="114"/>
      <c r="H112" s="114">
        <f t="shared" si="1"/>
        <v>2990</v>
      </c>
      <c r="I112" s="114">
        <v>2990</v>
      </c>
      <c r="J112" s="109">
        <v>2990</v>
      </c>
    </row>
    <row r="113" spans="1:10" ht="56.25">
      <c r="A113" s="40" t="s">
        <v>18</v>
      </c>
      <c r="B113" s="10">
        <v>341</v>
      </c>
      <c r="C113" s="13" t="s">
        <v>416</v>
      </c>
      <c r="D113" s="13" t="s">
        <v>477</v>
      </c>
      <c r="E113" s="11" t="s">
        <v>12</v>
      </c>
      <c r="F113" s="13" t="s">
        <v>469</v>
      </c>
      <c r="G113" s="114">
        <v>0</v>
      </c>
      <c r="H113" s="114">
        <f t="shared" si="1"/>
        <v>147257</v>
      </c>
      <c r="I113" s="114">
        <v>147257</v>
      </c>
      <c r="J113" s="109">
        <f>J114</f>
        <v>147257</v>
      </c>
    </row>
    <row r="114" spans="1:10" ht="37.5">
      <c r="A114" s="40" t="s">
        <v>313</v>
      </c>
      <c r="B114" s="10">
        <v>341</v>
      </c>
      <c r="C114" s="13" t="s">
        <v>416</v>
      </c>
      <c r="D114" s="13" t="s">
        <v>477</v>
      </c>
      <c r="E114" s="11" t="s">
        <v>12</v>
      </c>
      <c r="F114" s="13" t="s">
        <v>312</v>
      </c>
      <c r="G114" s="114"/>
      <c r="H114" s="114">
        <f t="shared" si="1"/>
        <v>147257</v>
      </c>
      <c r="I114" s="114">
        <v>147257</v>
      </c>
      <c r="J114" s="109">
        <v>147257</v>
      </c>
    </row>
    <row r="115" spans="1:12" ht="37.5">
      <c r="A115" s="34" t="s">
        <v>275</v>
      </c>
      <c r="B115" s="49">
        <v>342</v>
      </c>
      <c r="C115" s="15" t="s">
        <v>467</v>
      </c>
      <c r="D115" s="15" t="s">
        <v>467</v>
      </c>
      <c r="E115" s="15" t="s">
        <v>468</v>
      </c>
      <c r="F115" s="15" t="s">
        <v>469</v>
      </c>
      <c r="G115" s="116">
        <v>127983611</v>
      </c>
      <c r="H115" s="116">
        <f t="shared" si="1"/>
        <v>16641683</v>
      </c>
      <c r="I115" s="116">
        <v>144625294</v>
      </c>
      <c r="J115" s="116">
        <f>J116+J143</f>
        <v>144606830.82</v>
      </c>
      <c r="K115" s="137">
        <f>I115/I1069</f>
        <v>0.06626298402056688</v>
      </c>
      <c r="L115" s="137">
        <f>J115/J1069</f>
        <v>0.06826521540184852</v>
      </c>
    </row>
    <row r="116" spans="1:10" ht="18.75">
      <c r="A116" s="12" t="s">
        <v>491</v>
      </c>
      <c r="B116" s="10">
        <v>342</v>
      </c>
      <c r="C116" s="11" t="s">
        <v>481</v>
      </c>
      <c r="D116" s="8" t="s">
        <v>467</v>
      </c>
      <c r="E116" s="8" t="s">
        <v>468</v>
      </c>
      <c r="F116" s="8" t="s">
        <v>469</v>
      </c>
      <c r="G116" s="114">
        <v>61637313</v>
      </c>
      <c r="H116" s="114">
        <f t="shared" si="1"/>
        <v>473111</v>
      </c>
      <c r="I116" s="114">
        <v>62110424</v>
      </c>
      <c r="J116" s="115">
        <f>J117+J127+J137</f>
        <v>62110424</v>
      </c>
    </row>
    <row r="117" spans="1:10" ht="18.75">
      <c r="A117" s="40" t="s">
        <v>492</v>
      </c>
      <c r="B117" s="10">
        <v>342</v>
      </c>
      <c r="C117" s="11" t="s">
        <v>481</v>
      </c>
      <c r="D117" s="8" t="s">
        <v>472</v>
      </c>
      <c r="E117" s="8" t="s">
        <v>468</v>
      </c>
      <c r="F117" s="8" t="s">
        <v>469</v>
      </c>
      <c r="G117" s="114">
        <v>59010063</v>
      </c>
      <c r="H117" s="114">
        <f t="shared" si="1"/>
        <v>1397387</v>
      </c>
      <c r="I117" s="114">
        <v>60407450</v>
      </c>
      <c r="J117" s="115">
        <f>J118</f>
        <v>60407450</v>
      </c>
    </row>
    <row r="118" spans="1:10" ht="18.75">
      <c r="A118" s="41" t="s">
        <v>434</v>
      </c>
      <c r="B118" s="10">
        <v>342</v>
      </c>
      <c r="C118" s="11" t="s">
        <v>481</v>
      </c>
      <c r="D118" s="8" t="s">
        <v>472</v>
      </c>
      <c r="E118" s="8" t="s">
        <v>105</v>
      </c>
      <c r="F118" s="8" t="s">
        <v>469</v>
      </c>
      <c r="G118" s="114">
        <v>59010063</v>
      </c>
      <c r="H118" s="114">
        <f t="shared" si="1"/>
        <v>1397387</v>
      </c>
      <c r="I118" s="114">
        <v>60407450</v>
      </c>
      <c r="J118" s="115">
        <f>J119</f>
        <v>60407450</v>
      </c>
    </row>
    <row r="119" spans="1:10" ht="18.75">
      <c r="A119" s="41" t="s">
        <v>411</v>
      </c>
      <c r="B119" s="10">
        <v>342</v>
      </c>
      <c r="C119" s="11" t="s">
        <v>481</v>
      </c>
      <c r="D119" s="8" t="s">
        <v>472</v>
      </c>
      <c r="E119" s="8" t="s">
        <v>265</v>
      </c>
      <c r="F119" s="8" t="s">
        <v>469</v>
      </c>
      <c r="G119" s="114">
        <v>59010063</v>
      </c>
      <c r="H119" s="114">
        <f t="shared" si="1"/>
        <v>1397387</v>
      </c>
      <c r="I119" s="114">
        <v>60407450</v>
      </c>
      <c r="J119" s="115">
        <f>J120+J123</f>
        <v>60407450</v>
      </c>
    </row>
    <row r="120" spans="1:10" ht="37.5">
      <c r="A120" s="12" t="s">
        <v>512</v>
      </c>
      <c r="B120" s="10">
        <v>342</v>
      </c>
      <c r="C120" s="11" t="s">
        <v>481</v>
      </c>
      <c r="D120" s="8" t="s">
        <v>472</v>
      </c>
      <c r="E120" s="8" t="s">
        <v>265</v>
      </c>
      <c r="F120" s="8" t="s">
        <v>252</v>
      </c>
      <c r="G120" s="114">
        <v>45491101</v>
      </c>
      <c r="H120" s="114">
        <f t="shared" si="1"/>
        <v>2851449.030000001</v>
      </c>
      <c r="I120" s="114">
        <v>48342550.03</v>
      </c>
      <c r="J120" s="115">
        <f>J121</f>
        <v>48342550.03</v>
      </c>
    </row>
    <row r="121" spans="1:10" ht="18.75">
      <c r="A121" s="39" t="s">
        <v>513</v>
      </c>
      <c r="B121" s="10">
        <v>342</v>
      </c>
      <c r="C121" s="11" t="s">
        <v>481</v>
      </c>
      <c r="D121" s="8" t="s">
        <v>472</v>
      </c>
      <c r="E121" s="8" t="s">
        <v>265</v>
      </c>
      <c r="F121" s="8" t="s">
        <v>510</v>
      </c>
      <c r="G121" s="114">
        <v>45491101</v>
      </c>
      <c r="H121" s="114">
        <f t="shared" si="1"/>
        <v>2851449.030000001</v>
      </c>
      <c r="I121" s="114">
        <v>48342550.03</v>
      </c>
      <c r="J121" s="115">
        <f>J122</f>
        <v>48342550.03</v>
      </c>
    </row>
    <row r="122" spans="1:10" ht="56.25">
      <c r="A122" s="39" t="s">
        <v>514</v>
      </c>
      <c r="B122" s="10">
        <v>342</v>
      </c>
      <c r="C122" s="11" t="s">
        <v>481</v>
      </c>
      <c r="D122" s="8" t="s">
        <v>472</v>
      </c>
      <c r="E122" s="8" t="s">
        <v>265</v>
      </c>
      <c r="F122" s="8" t="s">
        <v>511</v>
      </c>
      <c r="G122" s="114">
        <v>45491101</v>
      </c>
      <c r="H122" s="114">
        <f t="shared" si="1"/>
        <v>2851449.030000001</v>
      </c>
      <c r="I122" s="114">
        <v>48342550.03</v>
      </c>
      <c r="J122" s="115">
        <v>48342550.03</v>
      </c>
    </row>
    <row r="123" spans="1:10" ht="93.75">
      <c r="A123" s="50" t="s">
        <v>302</v>
      </c>
      <c r="B123" s="10">
        <v>342</v>
      </c>
      <c r="C123" s="11" t="s">
        <v>481</v>
      </c>
      <c r="D123" s="8" t="s">
        <v>472</v>
      </c>
      <c r="E123" s="8" t="s">
        <v>276</v>
      </c>
      <c r="F123" s="8" t="s">
        <v>469</v>
      </c>
      <c r="G123" s="114">
        <v>13518962</v>
      </c>
      <c r="H123" s="114">
        <f t="shared" si="1"/>
        <v>-1454062.0299999993</v>
      </c>
      <c r="I123" s="114">
        <v>12064899.97</v>
      </c>
      <c r="J123" s="115">
        <f>J124</f>
        <v>12064899.97</v>
      </c>
    </row>
    <row r="124" spans="1:10" ht="37.5">
      <c r="A124" s="12" t="s">
        <v>512</v>
      </c>
      <c r="B124" s="10">
        <v>342</v>
      </c>
      <c r="C124" s="11" t="s">
        <v>481</v>
      </c>
      <c r="D124" s="8" t="s">
        <v>472</v>
      </c>
      <c r="E124" s="8" t="s">
        <v>276</v>
      </c>
      <c r="F124" s="8" t="s">
        <v>252</v>
      </c>
      <c r="G124" s="114">
        <v>13518962</v>
      </c>
      <c r="H124" s="114">
        <f t="shared" si="1"/>
        <v>-1454062.0299999993</v>
      </c>
      <c r="I124" s="114">
        <v>12064899.97</v>
      </c>
      <c r="J124" s="115">
        <f>J125</f>
        <v>12064899.97</v>
      </c>
    </row>
    <row r="125" spans="1:10" ht="18.75">
      <c r="A125" s="39" t="s">
        <v>513</v>
      </c>
      <c r="B125" s="10">
        <v>342</v>
      </c>
      <c r="C125" s="11" t="s">
        <v>481</v>
      </c>
      <c r="D125" s="8" t="s">
        <v>472</v>
      </c>
      <c r="E125" s="8" t="s">
        <v>276</v>
      </c>
      <c r="F125" s="8" t="s">
        <v>510</v>
      </c>
      <c r="G125" s="114">
        <v>13518962</v>
      </c>
      <c r="H125" s="114">
        <f t="shared" si="1"/>
        <v>-1454062.0299999993</v>
      </c>
      <c r="I125" s="114">
        <v>12064899.97</v>
      </c>
      <c r="J125" s="115">
        <f>J126</f>
        <v>12064899.97</v>
      </c>
    </row>
    <row r="126" spans="1:10" ht="56.25">
      <c r="A126" s="39" t="s">
        <v>514</v>
      </c>
      <c r="B126" s="10">
        <v>342</v>
      </c>
      <c r="C126" s="11" t="s">
        <v>481</v>
      </c>
      <c r="D126" s="8" t="s">
        <v>472</v>
      </c>
      <c r="E126" s="8" t="s">
        <v>276</v>
      </c>
      <c r="F126" s="8" t="s">
        <v>511</v>
      </c>
      <c r="G126" s="114">
        <v>13518962</v>
      </c>
      <c r="H126" s="114">
        <f t="shared" si="1"/>
        <v>-1454062.0299999993</v>
      </c>
      <c r="I126" s="114">
        <v>12064899.97</v>
      </c>
      <c r="J126" s="115">
        <v>12064899.97</v>
      </c>
    </row>
    <row r="127" spans="1:10" ht="18.75">
      <c r="A127" s="12" t="s">
        <v>430</v>
      </c>
      <c r="B127" s="10">
        <v>342</v>
      </c>
      <c r="C127" s="11" t="s">
        <v>481</v>
      </c>
      <c r="D127" s="11" t="s">
        <v>481</v>
      </c>
      <c r="E127" s="11" t="s">
        <v>468</v>
      </c>
      <c r="F127" s="11" t="s">
        <v>469</v>
      </c>
      <c r="G127" s="114">
        <v>2173450</v>
      </c>
      <c r="H127" s="114">
        <f t="shared" si="1"/>
        <v>-924276</v>
      </c>
      <c r="I127" s="114">
        <v>1249174</v>
      </c>
      <c r="J127" s="115">
        <f>J128+J132</f>
        <v>1249174</v>
      </c>
    </row>
    <row r="128" spans="1:10" ht="18.75">
      <c r="A128" s="12" t="s">
        <v>431</v>
      </c>
      <c r="B128" s="10">
        <v>342</v>
      </c>
      <c r="C128" s="11" t="s">
        <v>481</v>
      </c>
      <c r="D128" s="11" t="s">
        <v>481</v>
      </c>
      <c r="E128" s="11" t="s">
        <v>271</v>
      </c>
      <c r="F128" s="11" t="s">
        <v>469</v>
      </c>
      <c r="G128" s="114">
        <v>2173450</v>
      </c>
      <c r="H128" s="114">
        <f t="shared" si="1"/>
        <v>-961676</v>
      </c>
      <c r="I128" s="114">
        <v>1211774</v>
      </c>
      <c r="J128" s="115">
        <f>J129</f>
        <v>1211774</v>
      </c>
    </row>
    <row r="129" spans="1:10" ht="37.5">
      <c r="A129" s="12" t="s">
        <v>512</v>
      </c>
      <c r="B129" s="10">
        <v>342</v>
      </c>
      <c r="C129" s="11" t="s">
        <v>481</v>
      </c>
      <c r="D129" s="11" t="s">
        <v>481</v>
      </c>
      <c r="E129" s="11" t="s">
        <v>271</v>
      </c>
      <c r="F129" s="11" t="s">
        <v>252</v>
      </c>
      <c r="G129" s="114">
        <v>2173450</v>
      </c>
      <c r="H129" s="114">
        <f t="shared" si="1"/>
        <v>-961676</v>
      </c>
      <c r="I129" s="114">
        <v>1211774</v>
      </c>
      <c r="J129" s="115">
        <f>J130</f>
        <v>1211774</v>
      </c>
    </row>
    <row r="130" spans="1:10" ht="18.75">
      <c r="A130" s="39" t="s">
        <v>513</v>
      </c>
      <c r="B130" s="10">
        <v>342</v>
      </c>
      <c r="C130" s="11" t="s">
        <v>481</v>
      </c>
      <c r="D130" s="11" t="s">
        <v>481</v>
      </c>
      <c r="E130" s="11" t="s">
        <v>271</v>
      </c>
      <c r="F130" s="11" t="s">
        <v>510</v>
      </c>
      <c r="G130" s="114">
        <v>2173450</v>
      </c>
      <c r="H130" s="114">
        <f t="shared" si="1"/>
        <v>-961676</v>
      </c>
      <c r="I130" s="114">
        <v>1211774</v>
      </c>
      <c r="J130" s="115">
        <f>J131</f>
        <v>1211774</v>
      </c>
    </row>
    <row r="131" spans="1:10" ht="56.25">
      <c r="A131" s="39" t="s">
        <v>514</v>
      </c>
      <c r="B131" s="10">
        <v>342</v>
      </c>
      <c r="C131" s="11" t="s">
        <v>481</v>
      </c>
      <c r="D131" s="11" t="s">
        <v>481</v>
      </c>
      <c r="E131" s="11" t="s">
        <v>271</v>
      </c>
      <c r="F131" s="11" t="s">
        <v>511</v>
      </c>
      <c r="G131" s="114">
        <v>2173450</v>
      </c>
      <c r="H131" s="114">
        <f t="shared" si="1"/>
        <v>-961676</v>
      </c>
      <c r="I131" s="114">
        <v>1211774</v>
      </c>
      <c r="J131" s="115">
        <v>1211774</v>
      </c>
    </row>
    <row r="132" spans="1:10" ht="18.75">
      <c r="A132" s="40" t="s">
        <v>253</v>
      </c>
      <c r="B132" s="10">
        <v>342</v>
      </c>
      <c r="C132" s="11" t="s">
        <v>481</v>
      </c>
      <c r="D132" s="11" t="s">
        <v>481</v>
      </c>
      <c r="E132" s="11" t="s">
        <v>489</v>
      </c>
      <c r="F132" s="13" t="s">
        <v>469</v>
      </c>
      <c r="G132" s="114">
        <v>0</v>
      </c>
      <c r="H132" s="114">
        <f t="shared" si="1"/>
        <v>37400</v>
      </c>
      <c r="I132" s="114">
        <v>37400</v>
      </c>
      <c r="J132" s="115">
        <f>J133</f>
        <v>37400</v>
      </c>
    </row>
    <row r="133" spans="1:10" ht="37.5">
      <c r="A133" s="12" t="s">
        <v>515</v>
      </c>
      <c r="B133" s="10">
        <v>342</v>
      </c>
      <c r="C133" s="11" t="s">
        <v>481</v>
      </c>
      <c r="D133" s="11" t="s">
        <v>481</v>
      </c>
      <c r="E133" s="11" t="s">
        <v>327</v>
      </c>
      <c r="F133" s="13" t="s">
        <v>469</v>
      </c>
      <c r="G133" s="114">
        <v>0</v>
      </c>
      <c r="H133" s="114">
        <f t="shared" si="1"/>
        <v>37400</v>
      </c>
      <c r="I133" s="114">
        <v>37400</v>
      </c>
      <c r="J133" s="115">
        <f>J134</f>
        <v>37400</v>
      </c>
    </row>
    <row r="134" spans="1:10" ht="37.5">
      <c r="A134" s="40" t="s">
        <v>512</v>
      </c>
      <c r="B134" s="10">
        <v>342</v>
      </c>
      <c r="C134" s="11" t="s">
        <v>481</v>
      </c>
      <c r="D134" s="11" t="s">
        <v>481</v>
      </c>
      <c r="E134" s="11" t="s">
        <v>327</v>
      </c>
      <c r="F134" s="11" t="s">
        <v>252</v>
      </c>
      <c r="G134" s="114">
        <v>0</v>
      </c>
      <c r="H134" s="114">
        <f t="shared" si="1"/>
        <v>37400</v>
      </c>
      <c r="I134" s="114">
        <v>37400</v>
      </c>
      <c r="J134" s="115">
        <f>J135</f>
        <v>37400</v>
      </c>
    </row>
    <row r="135" spans="1:10" ht="18.75">
      <c r="A135" s="40" t="s">
        <v>513</v>
      </c>
      <c r="B135" s="10">
        <v>342</v>
      </c>
      <c r="C135" s="11" t="s">
        <v>481</v>
      </c>
      <c r="D135" s="11" t="s">
        <v>481</v>
      </c>
      <c r="E135" s="11" t="s">
        <v>327</v>
      </c>
      <c r="F135" s="11" t="s">
        <v>510</v>
      </c>
      <c r="G135" s="114">
        <v>0</v>
      </c>
      <c r="H135" s="114">
        <f t="shared" si="1"/>
        <v>37400</v>
      </c>
      <c r="I135" s="114">
        <v>37400</v>
      </c>
      <c r="J135" s="115">
        <f>J136</f>
        <v>37400</v>
      </c>
    </row>
    <row r="136" spans="1:10" ht="56.25">
      <c r="A136" s="40" t="s">
        <v>514</v>
      </c>
      <c r="B136" s="10">
        <v>342</v>
      </c>
      <c r="C136" s="11" t="s">
        <v>481</v>
      </c>
      <c r="D136" s="11" t="s">
        <v>481</v>
      </c>
      <c r="E136" s="11" t="s">
        <v>327</v>
      </c>
      <c r="F136" s="11" t="s">
        <v>511</v>
      </c>
      <c r="G136" s="114"/>
      <c r="H136" s="114">
        <f t="shared" si="1"/>
        <v>37400</v>
      </c>
      <c r="I136" s="114">
        <v>37400</v>
      </c>
      <c r="J136" s="115">
        <v>37400</v>
      </c>
    </row>
    <row r="137" spans="1:10" ht="18.75">
      <c r="A137" s="12" t="s">
        <v>435</v>
      </c>
      <c r="B137" s="10">
        <v>342</v>
      </c>
      <c r="C137" s="11" t="s">
        <v>481</v>
      </c>
      <c r="D137" s="11" t="s">
        <v>493</v>
      </c>
      <c r="E137" s="11" t="s">
        <v>468</v>
      </c>
      <c r="F137" s="11" t="s">
        <v>469</v>
      </c>
      <c r="G137" s="114">
        <v>453800</v>
      </c>
      <c r="H137" s="114">
        <f t="shared" si="1"/>
        <v>0</v>
      </c>
      <c r="I137" s="114">
        <v>453800</v>
      </c>
      <c r="J137" s="109">
        <f>J138</f>
        <v>453800</v>
      </c>
    </row>
    <row r="138" spans="1:10" ht="18.75">
      <c r="A138" s="1" t="s">
        <v>253</v>
      </c>
      <c r="B138" s="10">
        <v>342</v>
      </c>
      <c r="C138" s="11" t="s">
        <v>481</v>
      </c>
      <c r="D138" s="8" t="s">
        <v>493</v>
      </c>
      <c r="E138" s="11" t="s">
        <v>489</v>
      </c>
      <c r="F138" s="13" t="s">
        <v>469</v>
      </c>
      <c r="G138" s="114">
        <v>453800</v>
      </c>
      <c r="H138" s="114">
        <f t="shared" si="1"/>
        <v>0</v>
      </c>
      <c r="I138" s="114">
        <v>453800</v>
      </c>
      <c r="J138" s="109">
        <f>J139</f>
        <v>453800</v>
      </c>
    </row>
    <row r="139" spans="1:10" ht="18.75">
      <c r="A139" s="1" t="s">
        <v>277</v>
      </c>
      <c r="B139" s="10">
        <v>342</v>
      </c>
      <c r="C139" s="13" t="s">
        <v>481</v>
      </c>
      <c r="D139" s="13" t="s">
        <v>493</v>
      </c>
      <c r="E139" s="11" t="s">
        <v>329</v>
      </c>
      <c r="F139" s="13" t="s">
        <v>469</v>
      </c>
      <c r="G139" s="114">
        <v>453800</v>
      </c>
      <c r="H139" s="114">
        <f t="shared" si="1"/>
        <v>0</v>
      </c>
      <c r="I139" s="114">
        <v>453800</v>
      </c>
      <c r="J139" s="109">
        <f>J140</f>
        <v>453800</v>
      </c>
    </row>
    <row r="140" spans="1:10" ht="37.5">
      <c r="A140" s="12" t="s">
        <v>512</v>
      </c>
      <c r="B140" s="10">
        <v>342</v>
      </c>
      <c r="C140" s="13" t="s">
        <v>481</v>
      </c>
      <c r="D140" s="13" t="s">
        <v>493</v>
      </c>
      <c r="E140" s="11" t="s">
        <v>329</v>
      </c>
      <c r="F140" s="13" t="s">
        <v>252</v>
      </c>
      <c r="G140" s="114">
        <v>453800</v>
      </c>
      <c r="H140" s="114">
        <f t="shared" si="1"/>
        <v>0</v>
      </c>
      <c r="I140" s="114">
        <v>453800</v>
      </c>
      <c r="J140" s="109">
        <f>J141</f>
        <v>453800</v>
      </c>
    </row>
    <row r="141" spans="1:10" ht="18.75">
      <c r="A141" s="12" t="s">
        <v>513</v>
      </c>
      <c r="B141" s="10">
        <v>342</v>
      </c>
      <c r="C141" s="13" t="s">
        <v>481</v>
      </c>
      <c r="D141" s="13" t="s">
        <v>493</v>
      </c>
      <c r="E141" s="11" t="s">
        <v>329</v>
      </c>
      <c r="F141" s="13" t="s">
        <v>510</v>
      </c>
      <c r="G141" s="114">
        <v>453800</v>
      </c>
      <c r="H141" s="114">
        <f t="shared" si="1"/>
        <v>0</v>
      </c>
      <c r="I141" s="114">
        <v>453800</v>
      </c>
      <c r="J141" s="109">
        <f>J142</f>
        <v>453800</v>
      </c>
    </row>
    <row r="142" spans="1:10" ht="56.25">
      <c r="A142" s="12" t="s">
        <v>514</v>
      </c>
      <c r="B142" s="10">
        <v>342</v>
      </c>
      <c r="C142" s="13" t="s">
        <v>481</v>
      </c>
      <c r="D142" s="13" t="s">
        <v>493</v>
      </c>
      <c r="E142" s="11" t="s">
        <v>329</v>
      </c>
      <c r="F142" s="13" t="s">
        <v>511</v>
      </c>
      <c r="G142" s="114">
        <v>453800</v>
      </c>
      <c r="H142" s="114">
        <f aca="true" t="shared" si="2" ref="H142:H205">I142-G142</f>
        <v>0</v>
      </c>
      <c r="I142" s="114">
        <v>453800</v>
      </c>
      <c r="J142" s="109">
        <v>453800</v>
      </c>
    </row>
    <row r="143" spans="1:10" ht="18.75">
      <c r="A143" s="1" t="s">
        <v>323</v>
      </c>
      <c r="B143" s="10">
        <v>342</v>
      </c>
      <c r="C143" s="11" t="s">
        <v>397</v>
      </c>
      <c r="D143" s="11" t="s">
        <v>467</v>
      </c>
      <c r="E143" s="11" t="s">
        <v>468</v>
      </c>
      <c r="F143" s="11" t="s">
        <v>469</v>
      </c>
      <c r="G143" s="114">
        <v>66346298</v>
      </c>
      <c r="H143" s="114">
        <f t="shared" si="2"/>
        <v>16168572</v>
      </c>
      <c r="I143" s="114">
        <v>82514870</v>
      </c>
      <c r="J143" s="115">
        <f>J144+J159+J175+J182</f>
        <v>82496406.82</v>
      </c>
    </row>
    <row r="144" spans="1:10" ht="18.75">
      <c r="A144" s="12" t="s">
        <v>324</v>
      </c>
      <c r="B144" s="10">
        <v>342</v>
      </c>
      <c r="C144" s="11" t="s">
        <v>397</v>
      </c>
      <c r="D144" s="11" t="s">
        <v>460</v>
      </c>
      <c r="E144" s="11" t="s">
        <v>468</v>
      </c>
      <c r="F144" s="11" t="s">
        <v>469</v>
      </c>
      <c r="G144" s="114">
        <v>58846841</v>
      </c>
      <c r="H144" s="114">
        <f t="shared" si="2"/>
        <v>6251769</v>
      </c>
      <c r="I144" s="114">
        <v>65098610</v>
      </c>
      <c r="J144" s="115">
        <f>J145+J154</f>
        <v>65098610</v>
      </c>
    </row>
    <row r="145" spans="1:10" ht="18.75">
      <c r="A145" s="1" t="s">
        <v>447</v>
      </c>
      <c r="B145" s="10">
        <v>342</v>
      </c>
      <c r="C145" s="11" t="s">
        <v>397</v>
      </c>
      <c r="D145" s="11" t="s">
        <v>460</v>
      </c>
      <c r="E145" s="13" t="s">
        <v>139</v>
      </c>
      <c r="F145" s="13" t="s">
        <v>469</v>
      </c>
      <c r="G145" s="114">
        <v>58440041</v>
      </c>
      <c r="H145" s="114">
        <f t="shared" si="2"/>
        <v>6251769</v>
      </c>
      <c r="I145" s="114">
        <v>64691810</v>
      </c>
      <c r="J145" s="115">
        <f>J146</f>
        <v>64691810</v>
      </c>
    </row>
    <row r="146" spans="1:10" ht="18.75">
      <c r="A146" s="1" t="s">
        <v>411</v>
      </c>
      <c r="B146" s="10">
        <v>342</v>
      </c>
      <c r="C146" s="11" t="s">
        <v>397</v>
      </c>
      <c r="D146" s="11" t="s">
        <v>460</v>
      </c>
      <c r="E146" s="13" t="s">
        <v>448</v>
      </c>
      <c r="F146" s="13" t="s">
        <v>469</v>
      </c>
      <c r="G146" s="114">
        <v>58440041</v>
      </c>
      <c r="H146" s="114">
        <f t="shared" si="2"/>
        <v>6251769</v>
      </c>
      <c r="I146" s="114">
        <v>64691810</v>
      </c>
      <c r="J146" s="115">
        <f>J147+J150</f>
        <v>64691810</v>
      </c>
    </row>
    <row r="147" spans="1:10" ht="37.5">
      <c r="A147" s="12" t="s">
        <v>512</v>
      </c>
      <c r="B147" s="10">
        <v>342</v>
      </c>
      <c r="C147" s="11" t="s">
        <v>397</v>
      </c>
      <c r="D147" s="11" t="s">
        <v>460</v>
      </c>
      <c r="E147" s="13" t="s">
        <v>448</v>
      </c>
      <c r="F147" s="11" t="s">
        <v>252</v>
      </c>
      <c r="G147" s="114">
        <v>47804785</v>
      </c>
      <c r="H147" s="114">
        <f t="shared" si="2"/>
        <v>4892075.359999999</v>
      </c>
      <c r="I147" s="114">
        <v>52696860.36</v>
      </c>
      <c r="J147" s="115">
        <f>J148</f>
        <v>52696860.36</v>
      </c>
    </row>
    <row r="148" spans="1:10" ht="18.75">
      <c r="A148" s="39" t="s">
        <v>513</v>
      </c>
      <c r="B148" s="10">
        <v>342</v>
      </c>
      <c r="C148" s="11" t="s">
        <v>397</v>
      </c>
      <c r="D148" s="11" t="s">
        <v>460</v>
      </c>
      <c r="E148" s="13" t="s">
        <v>448</v>
      </c>
      <c r="F148" s="11" t="s">
        <v>510</v>
      </c>
      <c r="G148" s="114">
        <v>47804785</v>
      </c>
      <c r="H148" s="114">
        <f t="shared" si="2"/>
        <v>4892075.359999999</v>
      </c>
      <c r="I148" s="114">
        <v>52696860.36</v>
      </c>
      <c r="J148" s="115">
        <f>J149</f>
        <v>52696860.36</v>
      </c>
    </row>
    <row r="149" spans="1:10" ht="56.25">
      <c r="A149" s="39" t="s">
        <v>514</v>
      </c>
      <c r="B149" s="10">
        <v>342</v>
      </c>
      <c r="C149" s="11" t="s">
        <v>397</v>
      </c>
      <c r="D149" s="11" t="s">
        <v>460</v>
      </c>
      <c r="E149" s="13" t="s">
        <v>448</v>
      </c>
      <c r="F149" s="11" t="s">
        <v>511</v>
      </c>
      <c r="G149" s="114">
        <v>47804785</v>
      </c>
      <c r="H149" s="114">
        <f t="shared" si="2"/>
        <v>4892075.359999999</v>
      </c>
      <c r="I149" s="114">
        <v>52696860.36</v>
      </c>
      <c r="J149" s="115">
        <v>52696860.36</v>
      </c>
    </row>
    <row r="150" spans="1:10" ht="93.75">
      <c r="A150" s="50" t="s">
        <v>302</v>
      </c>
      <c r="B150" s="10">
        <v>342</v>
      </c>
      <c r="C150" s="11" t="s">
        <v>397</v>
      </c>
      <c r="D150" s="11" t="s">
        <v>460</v>
      </c>
      <c r="E150" s="13" t="s">
        <v>356</v>
      </c>
      <c r="F150" s="13" t="s">
        <v>469</v>
      </c>
      <c r="G150" s="114">
        <v>10635256</v>
      </c>
      <c r="H150" s="114">
        <f t="shared" si="2"/>
        <v>1359693.6400000006</v>
      </c>
      <c r="I150" s="114">
        <v>11994949.64</v>
      </c>
      <c r="J150" s="115">
        <f>J151</f>
        <v>11994949.64</v>
      </c>
    </row>
    <row r="151" spans="1:10" ht="37.5">
      <c r="A151" s="12" t="s">
        <v>512</v>
      </c>
      <c r="B151" s="10">
        <v>342</v>
      </c>
      <c r="C151" s="11" t="s">
        <v>397</v>
      </c>
      <c r="D151" s="11" t="s">
        <v>460</v>
      </c>
      <c r="E151" s="13" t="s">
        <v>356</v>
      </c>
      <c r="F151" s="11" t="s">
        <v>252</v>
      </c>
      <c r="G151" s="114">
        <v>10635256</v>
      </c>
      <c r="H151" s="114">
        <f t="shared" si="2"/>
        <v>1359693.6400000006</v>
      </c>
      <c r="I151" s="114">
        <v>11994949.64</v>
      </c>
      <c r="J151" s="115">
        <f>J152</f>
        <v>11994949.64</v>
      </c>
    </row>
    <row r="152" spans="1:10" ht="18.75">
      <c r="A152" s="39" t="s">
        <v>513</v>
      </c>
      <c r="B152" s="10">
        <v>342</v>
      </c>
      <c r="C152" s="11" t="s">
        <v>397</v>
      </c>
      <c r="D152" s="11" t="s">
        <v>460</v>
      </c>
      <c r="E152" s="13" t="s">
        <v>356</v>
      </c>
      <c r="F152" s="11" t="s">
        <v>510</v>
      </c>
      <c r="G152" s="114">
        <v>10635256</v>
      </c>
      <c r="H152" s="114">
        <f t="shared" si="2"/>
        <v>1359693.6400000006</v>
      </c>
      <c r="I152" s="114">
        <v>11994949.64</v>
      </c>
      <c r="J152" s="115">
        <f>J153</f>
        <v>11994949.64</v>
      </c>
    </row>
    <row r="153" spans="1:10" ht="56.25">
      <c r="A153" s="39" t="s">
        <v>514</v>
      </c>
      <c r="B153" s="10">
        <v>342</v>
      </c>
      <c r="C153" s="11" t="s">
        <v>397</v>
      </c>
      <c r="D153" s="11" t="s">
        <v>460</v>
      </c>
      <c r="E153" s="13" t="s">
        <v>356</v>
      </c>
      <c r="F153" s="11" t="s">
        <v>511</v>
      </c>
      <c r="G153" s="114">
        <v>10635256</v>
      </c>
      <c r="H153" s="114">
        <f t="shared" si="2"/>
        <v>1359693.6400000006</v>
      </c>
      <c r="I153" s="114">
        <v>11994949.64</v>
      </c>
      <c r="J153" s="115">
        <v>11994949.64</v>
      </c>
    </row>
    <row r="154" spans="1:10" ht="18.75">
      <c r="A154" s="1" t="s">
        <v>253</v>
      </c>
      <c r="B154" s="10">
        <v>342</v>
      </c>
      <c r="C154" s="11" t="s">
        <v>397</v>
      </c>
      <c r="D154" s="11" t="s">
        <v>460</v>
      </c>
      <c r="E154" s="11" t="s">
        <v>489</v>
      </c>
      <c r="F154" s="13" t="s">
        <v>469</v>
      </c>
      <c r="G154" s="114">
        <v>406800</v>
      </c>
      <c r="H154" s="114">
        <f t="shared" si="2"/>
        <v>0</v>
      </c>
      <c r="I154" s="114">
        <v>406800</v>
      </c>
      <c r="J154" s="109">
        <f>J155</f>
        <v>406800</v>
      </c>
    </row>
    <row r="155" spans="1:10" ht="18.75">
      <c r="A155" s="1" t="s">
        <v>277</v>
      </c>
      <c r="B155" s="10">
        <v>342</v>
      </c>
      <c r="C155" s="13" t="s">
        <v>397</v>
      </c>
      <c r="D155" s="13" t="s">
        <v>460</v>
      </c>
      <c r="E155" s="11" t="s">
        <v>329</v>
      </c>
      <c r="F155" s="13" t="s">
        <v>469</v>
      </c>
      <c r="G155" s="114">
        <v>406800</v>
      </c>
      <c r="H155" s="114">
        <f t="shared" si="2"/>
        <v>0</v>
      </c>
      <c r="I155" s="114">
        <v>406800</v>
      </c>
      <c r="J155" s="109">
        <f>J156</f>
        <v>406800</v>
      </c>
    </row>
    <row r="156" spans="1:10" ht="37.5">
      <c r="A156" s="12" t="s">
        <v>512</v>
      </c>
      <c r="B156" s="10">
        <v>342</v>
      </c>
      <c r="C156" s="13" t="s">
        <v>397</v>
      </c>
      <c r="D156" s="13" t="s">
        <v>460</v>
      </c>
      <c r="E156" s="11" t="s">
        <v>329</v>
      </c>
      <c r="F156" s="13" t="s">
        <v>252</v>
      </c>
      <c r="G156" s="114">
        <v>406800</v>
      </c>
      <c r="H156" s="114">
        <f t="shared" si="2"/>
        <v>0</v>
      </c>
      <c r="I156" s="114">
        <v>406800</v>
      </c>
      <c r="J156" s="109">
        <f>J157</f>
        <v>406800</v>
      </c>
    </row>
    <row r="157" spans="1:10" ht="18.75">
      <c r="A157" s="12" t="s">
        <v>513</v>
      </c>
      <c r="B157" s="10">
        <v>342</v>
      </c>
      <c r="C157" s="13" t="s">
        <v>397</v>
      </c>
      <c r="D157" s="13" t="s">
        <v>460</v>
      </c>
      <c r="E157" s="11" t="s">
        <v>329</v>
      </c>
      <c r="F157" s="13" t="s">
        <v>510</v>
      </c>
      <c r="G157" s="114">
        <v>406800</v>
      </c>
      <c r="H157" s="114">
        <f t="shared" si="2"/>
        <v>0</v>
      </c>
      <c r="I157" s="114">
        <v>406800</v>
      </c>
      <c r="J157" s="109">
        <f>J158</f>
        <v>406800</v>
      </c>
    </row>
    <row r="158" spans="1:10" ht="18.75">
      <c r="A158" s="12" t="s">
        <v>257</v>
      </c>
      <c r="B158" s="10">
        <v>342</v>
      </c>
      <c r="C158" s="13" t="s">
        <v>397</v>
      </c>
      <c r="D158" s="13" t="s">
        <v>460</v>
      </c>
      <c r="E158" s="11" t="s">
        <v>329</v>
      </c>
      <c r="F158" s="13" t="s">
        <v>516</v>
      </c>
      <c r="G158" s="114">
        <v>406800</v>
      </c>
      <c r="H158" s="114">
        <f t="shared" si="2"/>
        <v>0</v>
      </c>
      <c r="I158" s="114">
        <v>406800</v>
      </c>
      <c r="J158" s="109">
        <v>406800</v>
      </c>
    </row>
    <row r="159" spans="1:10" ht="18.75">
      <c r="A159" s="12" t="s">
        <v>326</v>
      </c>
      <c r="B159" s="10">
        <v>342</v>
      </c>
      <c r="C159" s="11" t="s">
        <v>397</v>
      </c>
      <c r="D159" s="11" t="s">
        <v>472</v>
      </c>
      <c r="E159" s="11" t="s">
        <v>468</v>
      </c>
      <c r="F159" s="11" t="s">
        <v>469</v>
      </c>
      <c r="G159" s="114">
        <v>999505</v>
      </c>
      <c r="H159" s="114">
        <f t="shared" si="2"/>
        <v>285225</v>
      </c>
      <c r="I159" s="114">
        <v>1284730</v>
      </c>
      <c r="J159" s="115">
        <f>J160+J165</f>
        <v>1284730</v>
      </c>
    </row>
    <row r="160" spans="1:10" ht="18.75">
      <c r="A160" s="1" t="s">
        <v>449</v>
      </c>
      <c r="B160" s="10">
        <v>342</v>
      </c>
      <c r="C160" s="11" t="s">
        <v>397</v>
      </c>
      <c r="D160" s="11" t="s">
        <v>472</v>
      </c>
      <c r="E160" s="13" t="s">
        <v>140</v>
      </c>
      <c r="F160" s="13" t="s">
        <v>469</v>
      </c>
      <c r="G160" s="114">
        <v>999505</v>
      </c>
      <c r="H160" s="114">
        <f t="shared" si="2"/>
        <v>0</v>
      </c>
      <c r="I160" s="114">
        <v>999505</v>
      </c>
      <c r="J160" s="115">
        <f>J161</f>
        <v>999505</v>
      </c>
    </row>
    <row r="161" spans="1:10" ht="37.5">
      <c r="A161" s="1" t="s">
        <v>450</v>
      </c>
      <c r="B161" s="10">
        <v>342</v>
      </c>
      <c r="C161" s="11" t="s">
        <v>397</v>
      </c>
      <c r="D161" s="11" t="s">
        <v>472</v>
      </c>
      <c r="E161" s="13" t="s">
        <v>451</v>
      </c>
      <c r="F161" s="13" t="s">
        <v>469</v>
      </c>
      <c r="G161" s="114">
        <v>999505</v>
      </c>
      <c r="H161" s="114">
        <f t="shared" si="2"/>
        <v>0</v>
      </c>
      <c r="I161" s="114">
        <v>999505</v>
      </c>
      <c r="J161" s="115">
        <f>J162</f>
        <v>999505</v>
      </c>
    </row>
    <row r="162" spans="1:10" ht="37.5">
      <c r="A162" s="12" t="s">
        <v>512</v>
      </c>
      <c r="B162" s="10">
        <v>342</v>
      </c>
      <c r="C162" s="11" t="s">
        <v>397</v>
      </c>
      <c r="D162" s="11" t="s">
        <v>472</v>
      </c>
      <c r="E162" s="13" t="s">
        <v>451</v>
      </c>
      <c r="F162" s="11" t="s">
        <v>252</v>
      </c>
      <c r="G162" s="114">
        <v>999505</v>
      </c>
      <c r="H162" s="114">
        <f t="shared" si="2"/>
        <v>0</v>
      </c>
      <c r="I162" s="114">
        <v>999505</v>
      </c>
      <c r="J162" s="115">
        <f>J163</f>
        <v>999505</v>
      </c>
    </row>
    <row r="163" spans="1:10" ht="18.75">
      <c r="A163" s="39" t="s">
        <v>513</v>
      </c>
      <c r="B163" s="10">
        <v>342</v>
      </c>
      <c r="C163" s="11" t="s">
        <v>397</v>
      </c>
      <c r="D163" s="11" t="s">
        <v>472</v>
      </c>
      <c r="E163" s="13" t="s">
        <v>451</v>
      </c>
      <c r="F163" s="11" t="s">
        <v>510</v>
      </c>
      <c r="G163" s="114">
        <v>999505</v>
      </c>
      <c r="H163" s="114">
        <f t="shared" si="2"/>
        <v>0</v>
      </c>
      <c r="I163" s="114">
        <v>999505</v>
      </c>
      <c r="J163" s="115">
        <f>J164</f>
        <v>999505</v>
      </c>
    </row>
    <row r="164" spans="1:10" ht="56.25">
      <c r="A164" s="39" t="s">
        <v>514</v>
      </c>
      <c r="B164" s="10">
        <v>342</v>
      </c>
      <c r="C164" s="11" t="s">
        <v>397</v>
      </c>
      <c r="D164" s="11" t="s">
        <v>472</v>
      </c>
      <c r="E164" s="13" t="s">
        <v>451</v>
      </c>
      <c r="F164" s="11" t="s">
        <v>511</v>
      </c>
      <c r="G164" s="114">
        <v>999505</v>
      </c>
      <c r="H164" s="114">
        <f t="shared" si="2"/>
        <v>0</v>
      </c>
      <c r="I164" s="114">
        <v>999505</v>
      </c>
      <c r="J164" s="115">
        <v>999505</v>
      </c>
    </row>
    <row r="165" spans="1:10" ht="18.75">
      <c r="A165" s="39" t="s">
        <v>53</v>
      </c>
      <c r="B165" s="10">
        <v>342</v>
      </c>
      <c r="C165" s="11" t="s">
        <v>397</v>
      </c>
      <c r="D165" s="11" t="s">
        <v>472</v>
      </c>
      <c r="E165" s="13" t="s">
        <v>54</v>
      </c>
      <c r="F165" s="11" t="s">
        <v>469</v>
      </c>
      <c r="G165" s="114">
        <v>0</v>
      </c>
      <c r="H165" s="114">
        <f t="shared" si="2"/>
        <v>285225</v>
      </c>
      <c r="I165" s="114">
        <v>285225</v>
      </c>
      <c r="J165" s="115">
        <f>J166</f>
        <v>285225</v>
      </c>
    </row>
    <row r="166" spans="1:10" ht="37.5">
      <c r="A166" s="39" t="s">
        <v>31</v>
      </c>
      <c r="B166" s="10">
        <v>342</v>
      </c>
      <c r="C166" s="11" t="s">
        <v>397</v>
      </c>
      <c r="D166" s="11" t="s">
        <v>472</v>
      </c>
      <c r="E166" s="13" t="s">
        <v>32</v>
      </c>
      <c r="F166" s="11" t="s">
        <v>469</v>
      </c>
      <c r="G166" s="114">
        <v>0</v>
      </c>
      <c r="H166" s="114">
        <f t="shared" si="2"/>
        <v>285225</v>
      </c>
      <c r="I166" s="114">
        <v>285225</v>
      </c>
      <c r="J166" s="115">
        <f>J167+J171</f>
        <v>285225</v>
      </c>
    </row>
    <row r="167" spans="1:10" ht="37.5">
      <c r="A167" s="39" t="s">
        <v>60</v>
      </c>
      <c r="B167" s="10">
        <v>342</v>
      </c>
      <c r="C167" s="11" t="s">
        <v>397</v>
      </c>
      <c r="D167" s="11" t="s">
        <v>472</v>
      </c>
      <c r="E167" s="13" t="s">
        <v>61</v>
      </c>
      <c r="F167" s="11" t="s">
        <v>469</v>
      </c>
      <c r="G167" s="114">
        <v>0</v>
      </c>
      <c r="H167" s="114">
        <f t="shared" si="2"/>
        <v>127200</v>
      </c>
      <c r="I167" s="114">
        <v>127200</v>
      </c>
      <c r="J167" s="115">
        <f>J168</f>
        <v>127200</v>
      </c>
    </row>
    <row r="168" spans="1:10" ht="37.5">
      <c r="A168" s="12" t="s">
        <v>512</v>
      </c>
      <c r="B168" s="10">
        <v>342</v>
      </c>
      <c r="C168" s="11" t="s">
        <v>397</v>
      </c>
      <c r="D168" s="11" t="s">
        <v>472</v>
      </c>
      <c r="E168" s="13" t="s">
        <v>61</v>
      </c>
      <c r="F168" s="11" t="s">
        <v>252</v>
      </c>
      <c r="G168" s="114">
        <v>0</v>
      </c>
      <c r="H168" s="114">
        <f t="shared" si="2"/>
        <v>127200</v>
      </c>
      <c r="I168" s="114">
        <v>127200</v>
      </c>
      <c r="J168" s="115">
        <f>J169</f>
        <v>127200</v>
      </c>
    </row>
    <row r="169" spans="1:10" ht="18.75">
      <c r="A169" s="39" t="s">
        <v>513</v>
      </c>
      <c r="B169" s="10">
        <v>342</v>
      </c>
      <c r="C169" s="11" t="s">
        <v>397</v>
      </c>
      <c r="D169" s="11" t="s">
        <v>472</v>
      </c>
      <c r="E169" s="13" t="s">
        <v>61</v>
      </c>
      <c r="F169" s="11" t="s">
        <v>510</v>
      </c>
      <c r="G169" s="114">
        <v>0</v>
      </c>
      <c r="H169" s="114">
        <f t="shared" si="2"/>
        <v>127200</v>
      </c>
      <c r="I169" s="114">
        <v>127200</v>
      </c>
      <c r="J169" s="115">
        <f>J170</f>
        <v>127200</v>
      </c>
    </row>
    <row r="170" spans="1:10" ht="56.25">
      <c r="A170" s="39" t="s">
        <v>514</v>
      </c>
      <c r="B170" s="10">
        <v>342</v>
      </c>
      <c r="C170" s="11" t="s">
        <v>397</v>
      </c>
      <c r="D170" s="11" t="s">
        <v>472</v>
      </c>
      <c r="E170" s="13" t="s">
        <v>61</v>
      </c>
      <c r="F170" s="11" t="s">
        <v>511</v>
      </c>
      <c r="G170" s="114"/>
      <c r="H170" s="114">
        <f t="shared" si="2"/>
        <v>127200</v>
      </c>
      <c r="I170" s="114">
        <v>127200</v>
      </c>
      <c r="J170" s="115">
        <v>127200</v>
      </c>
    </row>
    <row r="171" spans="1:10" ht="37.5">
      <c r="A171" s="39" t="s">
        <v>57</v>
      </c>
      <c r="B171" s="10">
        <v>342</v>
      </c>
      <c r="C171" s="11" t="s">
        <v>397</v>
      </c>
      <c r="D171" s="11" t="s">
        <v>472</v>
      </c>
      <c r="E171" s="13" t="s">
        <v>58</v>
      </c>
      <c r="F171" s="11" t="s">
        <v>469</v>
      </c>
      <c r="G171" s="114">
        <v>0</v>
      </c>
      <c r="H171" s="114">
        <f t="shared" si="2"/>
        <v>158025</v>
      </c>
      <c r="I171" s="114">
        <v>158025</v>
      </c>
      <c r="J171" s="115">
        <f>J172</f>
        <v>158025</v>
      </c>
    </row>
    <row r="172" spans="1:10" ht="37.5">
      <c r="A172" s="12" t="s">
        <v>512</v>
      </c>
      <c r="B172" s="10">
        <v>342</v>
      </c>
      <c r="C172" s="11" t="s">
        <v>397</v>
      </c>
      <c r="D172" s="11" t="s">
        <v>472</v>
      </c>
      <c r="E172" s="13" t="s">
        <v>58</v>
      </c>
      <c r="F172" s="11" t="s">
        <v>252</v>
      </c>
      <c r="G172" s="114">
        <v>0</v>
      </c>
      <c r="H172" s="114">
        <f t="shared" si="2"/>
        <v>158025</v>
      </c>
      <c r="I172" s="114">
        <v>158025</v>
      </c>
      <c r="J172" s="115">
        <f>J173</f>
        <v>158025</v>
      </c>
    </row>
    <row r="173" spans="1:10" ht="18.75">
      <c r="A173" s="39" t="s">
        <v>513</v>
      </c>
      <c r="B173" s="10">
        <v>342</v>
      </c>
      <c r="C173" s="11" t="s">
        <v>397</v>
      </c>
      <c r="D173" s="11" t="s">
        <v>472</v>
      </c>
      <c r="E173" s="13" t="s">
        <v>58</v>
      </c>
      <c r="F173" s="11" t="s">
        <v>510</v>
      </c>
      <c r="G173" s="114">
        <v>0</v>
      </c>
      <c r="H173" s="114">
        <f t="shared" si="2"/>
        <v>158025</v>
      </c>
      <c r="I173" s="114">
        <v>158025</v>
      </c>
      <c r="J173" s="115">
        <f>J174</f>
        <v>158025</v>
      </c>
    </row>
    <row r="174" spans="1:10" ht="56.25">
      <c r="A174" s="39" t="s">
        <v>514</v>
      </c>
      <c r="B174" s="10">
        <v>342</v>
      </c>
      <c r="C174" s="11" t="s">
        <v>397</v>
      </c>
      <c r="D174" s="11" t="s">
        <v>472</v>
      </c>
      <c r="E174" s="13" t="s">
        <v>58</v>
      </c>
      <c r="F174" s="11" t="s">
        <v>511</v>
      </c>
      <c r="G174" s="114"/>
      <c r="H174" s="114">
        <f t="shared" si="2"/>
        <v>158025</v>
      </c>
      <c r="I174" s="114">
        <v>158025</v>
      </c>
      <c r="J174" s="115">
        <v>158025</v>
      </c>
    </row>
    <row r="175" spans="1:10" ht="18.75">
      <c r="A175" s="39" t="s">
        <v>59</v>
      </c>
      <c r="B175" s="10">
        <v>342</v>
      </c>
      <c r="C175" s="11" t="s">
        <v>397</v>
      </c>
      <c r="D175" s="11" t="s">
        <v>495</v>
      </c>
      <c r="E175" s="13" t="s">
        <v>468</v>
      </c>
      <c r="F175" s="11" t="s">
        <v>469</v>
      </c>
      <c r="G175" s="114">
        <v>0</v>
      </c>
      <c r="H175" s="114">
        <f t="shared" si="2"/>
        <v>9631578</v>
      </c>
      <c r="I175" s="114">
        <v>9631578</v>
      </c>
      <c r="J175" s="115">
        <f aca="true" t="shared" si="3" ref="J175:J180">J176</f>
        <v>9631578</v>
      </c>
    </row>
    <row r="176" spans="1:10" ht="18.75">
      <c r="A176" s="39" t="s">
        <v>53</v>
      </c>
      <c r="B176" s="10">
        <v>342</v>
      </c>
      <c r="C176" s="11" t="s">
        <v>397</v>
      </c>
      <c r="D176" s="11" t="s">
        <v>495</v>
      </c>
      <c r="E176" s="13" t="s">
        <v>54</v>
      </c>
      <c r="F176" s="11" t="s">
        <v>469</v>
      </c>
      <c r="G176" s="114">
        <v>0</v>
      </c>
      <c r="H176" s="114">
        <f t="shared" si="2"/>
        <v>9631578</v>
      </c>
      <c r="I176" s="114">
        <v>9631578</v>
      </c>
      <c r="J176" s="115">
        <f t="shared" si="3"/>
        <v>9631578</v>
      </c>
    </row>
    <row r="177" spans="1:10" ht="37.5">
      <c r="A177" s="39" t="s">
        <v>31</v>
      </c>
      <c r="B177" s="10">
        <v>342</v>
      </c>
      <c r="C177" s="11" t="s">
        <v>397</v>
      </c>
      <c r="D177" s="11" t="s">
        <v>495</v>
      </c>
      <c r="E177" s="13" t="s">
        <v>32</v>
      </c>
      <c r="F177" s="11" t="s">
        <v>469</v>
      </c>
      <c r="G177" s="114">
        <v>0</v>
      </c>
      <c r="H177" s="114">
        <f t="shared" si="2"/>
        <v>9631578</v>
      </c>
      <c r="I177" s="114">
        <v>9631578</v>
      </c>
      <c r="J177" s="115">
        <f t="shared" si="3"/>
        <v>9631578</v>
      </c>
    </row>
    <row r="178" spans="1:10" ht="37.5">
      <c r="A178" s="39" t="s">
        <v>60</v>
      </c>
      <c r="B178" s="10">
        <v>342</v>
      </c>
      <c r="C178" s="11" t="s">
        <v>397</v>
      </c>
      <c r="D178" s="11" t="s">
        <v>495</v>
      </c>
      <c r="E178" s="13" t="s">
        <v>61</v>
      </c>
      <c r="F178" s="11" t="s">
        <v>469</v>
      </c>
      <c r="G178" s="114">
        <v>0</v>
      </c>
      <c r="H178" s="114">
        <f t="shared" si="2"/>
        <v>9631578</v>
      </c>
      <c r="I178" s="114">
        <v>9631578</v>
      </c>
      <c r="J178" s="115">
        <f t="shared" si="3"/>
        <v>9631578</v>
      </c>
    </row>
    <row r="179" spans="1:10" ht="37.5">
      <c r="A179" s="12" t="s">
        <v>512</v>
      </c>
      <c r="B179" s="10">
        <v>342</v>
      </c>
      <c r="C179" s="11" t="s">
        <v>397</v>
      </c>
      <c r="D179" s="11" t="s">
        <v>495</v>
      </c>
      <c r="E179" s="13" t="s">
        <v>61</v>
      </c>
      <c r="F179" s="11" t="s">
        <v>252</v>
      </c>
      <c r="G179" s="114">
        <v>0</v>
      </c>
      <c r="H179" s="114">
        <f t="shared" si="2"/>
        <v>9631578</v>
      </c>
      <c r="I179" s="114">
        <v>9631578</v>
      </c>
      <c r="J179" s="115">
        <f t="shared" si="3"/>
        <v>9631578</v>
      </c>
    </row>
    <row r="180" spans="1:10" ht="18.75">
      <c r="A180" s="39" t="s">
        <v>513</v>
      </c>
      <c r="B180" s="10">
        <v>342</v>
      </c>
      <c r="C180" s="11" t="s">
        <v>397</v>
      </c>
      <c r="D180" s="11" t="s">
        <v>495</v>
      </c>
      <c r="E180" s="13" t="s">
        <v>61</v>
      </c>
      <c r="F180" s="11" t="s">
        <v>510</v>
      </c>
      <c r="G180" s="114">
        <v>0</v>
      </c>
      <c r="H180" s="114">
        <f t="shared" si="2"/>
        <v>9631578</v>
      </c>
      <c r="I180" s="114">
        <v>9631578</v>
      </c>
      <c r="J180" s="115">
        <f t="shared" si="3"/>
        <v>9631578</v>
      </c>
    </row>
    <row r="181" spans="1:10" ht="56.25">
      <c r="A181" s="39" t="s">
        <v>514</v>
      </c>
      <c r="B181" s="10">
        <v>342</v>
      </c>
      <c r="C181" s="11" t="s">
        <v>397</v>
      </c>
      <c r="D181" s="11" t="s">
        <v>495</v>
      </c>
      <c r="E181" s="13" t="s">
        <v>61</v>
      </c>
      <c r="F181" s="11" t="s">
        <v>511</v>
      </c>
      <c r="G181" s="114"/>
      <c r="H181" s="114">
        <f t="shared" si="2"/>
        <v>9631578</v>
      </c>
      <c r="I181" s="114">
        <v>9631578</v>
      </c>
      <c r="J181" s="115">
        <v>9631578</v>
      </c>
    </row>
    <row r="182" spans="1:10" ht="18.75">
      <c r="A182" s="1" t="s">
        <v>325</v>
      </c>
      <c r="B182" s="10">
        <v>342</v>
      </c>
      <c r="C182" s="13" t="s">
        <v>397</v>
      </c>
      <c r="D182" s="13" t="s">
        <v>490</v>
      </c>
      <c r="E182" s="13" t="s">
        <v>468</v>
      </c>
      <c r="F182" s="13" t="s">
        <v>469</v>
      </c>
      <c r="G182" s="115">
        <v>6499952</v>
      </c>
      <c r="H182" s="115">
        <f t="shared" si="2"/>
        <v>0</v>
      </c>
      <c r="I182" s="115">
        <v>6499952</v>
      </c>
      <c r="J182" s="115">
        <f>J183+J190+J193</f>
        <v>6481488.82</v>
      </c>
    </row>
    <row r="183" spans="1:10" ht="56.25">
      <c r="A183" s="1" t="s">
        <v>473</v>
      </c>
      <c r="B183" s="10">
        <v>342</v>
      </c>
      <c r="C183" s="13" t="s">
        <v>397</v>
      </c>
      <c r="D183" s="13" t="s">
        <v>490</v>
      </c>
      <c r="E183" s="13" t="s">
        <v>446</v>
      </c>
      <c r="F183" s="13" t="s">
        <v>469</v>
      </c>
      <c r="G183" s="114">
        <v>6484452</v>
      </c>
      <c r="H183" s="114">
        <f t="shared" si="2"/>
        <v>-154420</v>
      </c>
      <c r="I183" s="114">
        <v>6330032</v>
      </c>
      <c r="J183" s="115">
        <f>J184</f>
        <v>6311568.82</v>
      </c>
    </row>
    <row r="184" spans="1:10" ht="18.75">
      <c r="A184" s="12" t="s">
        <v>459</v>
      </c>
      <c r="B184" s="10">
        <v>342</v>
      </c>
      <c r="C184" s="13" t="s">
        <v>397</v>
      </c>
      <c r="D184" s="13" t="s">
        <v>490</v>
      </c>
      <c r="E184" s="13" t="s">
        <v>479</v>
      </c>
      <c r="F184" s="13" t="s">
        <v>469</v>
      </c>
      <c r="G184" s="114">
        <v>6484452</v>
      </c>
      <c r="H184" s="114">
        <f t="shared" si="2"/>
        <v>-154420</v>
      </c>
      <c r="I184" s="114">
        <v>6330032</v>
      </c>
      <c r="J184" s="115">
        <f>J185+J188</f>
        <v>6311568.82</v>
      </c>
    </row>
    <row r="185" spans="1:10" ht="18.75">
      <c r="A185" s="12" t="s">
        <v>403</v>
      </c>
      <c r="B185" s="10">
        <v>342</v>
      </c>
      <c r="C185" s="13" t="s">
        <v>397</v>
      </c>
      <c r="D185" s="13" t="s">
        <v>490</v>
      </c>
      <c r="E185" s="11" t="s">
        <v>115</v>
      </c>
      <c r="F185" s="13" t="s">
        <v>469</v>
      </c>
      <c r="G185" s="114">
        <v>5814532</v>
      </c>
      <c r="H185" s="114">
        <f t="shared" si="2"/>
        <v>-248788.38999999966</v>
      </c>
      <c r="I185" s="114">
        <v>5565743.61</v>
      </c>
      <c r="J185" s="115">
        <f>J186+J187</f>
        <v>5547280.430000001</v>
      </c>
    </row>
    <row r="186" spans="1:10" ht="75">
      <c r="A186" s="39" t="s">
        <v>273</v>
      </c>
      <c r="B186" s="10">
        <v>342</v>
      </c>
      <c r="C186" s="13" t="s">
        <v>397</v>
      </c>
      <c r="D186" s="13" t="s">
        <v>490</v>
      </c>
      <c r="E186" s="11" t="s">
        <v>115</v>
      </c>
      <c r="F186" s="13" t="s">
        <v>311</v>
      </c>
      <c r="G186" s="114">
        <v>5592733</v>
      </c>
      <c r="H186" s="114">
        <f t="shared" si="2"/>
        <v>-89157.12999999989</v>
      </c>
      <c r="I186" s="114">
        <v>5503575.87</v>
      </c>
      <c r="J186" s="115">
        <v>5485112.69</v>
      </c>
    </row>
    <row r="187" spans="1:10" ht="37.5">
      <c r="A187" s="39" t="s">
        <v>313</v>
      </c>
      <c r="B187" s="10">
        <v>342</v>
      </c>
      <c r="C187" s="13" t="s">
        <v>397</v>
      </c>
      <c r="D187" s="13" t="s">
        <v>490</v>
      </c>
      <c r="E187" s="11" t="s">
        <v>115</v>
      </c>
      <c r="F187" s="13" t="s">
        <v>312</v>
      </c>
      <c r="G187" s="114">
        <v>221799</v>
      </c>
      <c r="H187" s="114">
        <f t="shared" si="2"/>
        <v>-159631.26</v>
      </c>
      <c r="I187" s="114">
        <v>62167.74</v>
      </c>
      <c r="J187" s="115">
        <v>62167.74</v>
      </c>
    </row>
    <row r="188" spans="1:10" ht="93.75">
      <c r="A188" s="50" t="s">
        <v>302</v>
      </c>
      <c r="B188" s="10">
        <v>342</v>
      </c>
      <c r="C188" s="13" t="s">
        <v>397</v>
      </c>
      <c r="D188" s="13" t="s">
        <v>490</v>
      </c>
      <c r="E188" s="11" t="s">
        <v>360</v>
      </c>
      <c r="F188" s="13" t="s">
        <v>469</v>
      </c>
      <c r="G188" s="114">
        <v>669920</v>
      </c>
      <c r="H188" s="114">
        <f t="shared" si="2"/>
        <v>94368.39000000001</v>
      </c>
      <c r="I188" s="114">
        <v>764288.39</v>
      </c>
      <c r="J188" s="115">
        <f>J189</f>
        <v>764288.39</v>
      </c>
    </row>
    <row r="189" spans="1:10" ht="75">
      <c r="A189" s="39" t="s">
        <v>273</v>
      </c>
      <c r="B189" s="10">
        <v>342</v>
      </c>
      <c r="C189" s="13" t="s">
        <v>397</v>
      </c>
      <c r="D189" s="13" t="s">
        <v>490</v>
      </c>
      <c r="E189" s="11" t="s">
        <v>360</v>
      </c>
      <c r="F189" s="13" t="s">
        <v>311</v>
      </c>
      <c r="G189" s="114">
        <v>669920</v>
      </c>
      <c r="H189" s="114">
        <f t="shared" si="2"/>
        <v>94368.39000000001</v>
      </c>
      <c r="I189" s="114">
        <v>764288.39</v>
      </c>
      <c r="J189" s="115">
        <v>764288.39</v>
      </c>
    </row>
    <row r="190" spans="1:10" ht="18.75">
      <c r="A190" s="1" t="s">
        <v>253</v>
      </c>
      <c r="B190" s="10">
        <v>342</v>
      </c>
      <c r="C190" s="11" t="s">
        <v>397</v>
      </c>
      <c r="D190" s="11" t="s">
        <v>490</v>
      </c>
      <c r="E190" s="11" t="s">
        <v>489</v>
      </c>
      <c r="F190" s="13" t="s">
        <v>469</v>
      </c>
      <c r="G190" s="114">
        <v>15500</v>
      </c>
      <c r="H190" s="114">
        <f t="shared" si="2"/>
        <v>0</v>
      </c>
      <c r="I190" s="114">
        <v>15500</v>
      </c>
      <c r="J190" s="109">
        <f>J191</f>
        <v>15500</v>
      </c>
    </row>
    <row r="191" spans="1:10" ht="37.5">
      <c r="A191" s="1" t="s">
        <v>509</v>
      </c>
      <c r="B191" s="10">
        <v>342</v>
      </c>
      <c r="C191" s="13" t="s">
        <v>397</v>
      </c>
      <c r="D191" s="13" t="s">
        <v>490</v>
      </c>
      <c r="E191" s="11" t="s">
        <v>321</v>
      </c>
      <c r="F191" s="13" t="s">
        <v>469</v>
      </c>
      <c r="G191" s="114">
        <v>15500</v>
      </c>
      <c r="H191" s="114">
        <f t="shared" si="2"/>
        <v>0</v>
      </c>
      <c r="I191" s="114">
        <v>15500</v>
      </c>
      <c r="J191" s="109">
        <f>J192</f>
        <v>15500</v>
      </c>
    </row>
    <row r="192" spans="1:10" ht="37.5">
      <c r="A192" s="1" t="s">
        <v>313</v>
      </c>
      <c r="B192" s="10">
        <v>342</v>
      </c>
      <c r="C192" s="13" t="s">
        <v>397</v>
      </c>
      <c r="D192" s="13" t="s">
        <v>490</v>
      </c>
      <c r="E192" s="11" t="s">
        <v>321</v>
      </c>
      <c r="F192" s="13" t="s">
        <v>312</v>
      </c>
      <c r="G192" s="114">
        <v>15500</v>
      </c>
      <c r="H192" s="114">
        <f t="shared" si="2"/>
        <v>0</v>
      </c>
      <c r="I192" s="114">
        <v>15500</v>
      </c>
      <c r="J192" s="109">
        <v>15500</v>
      </c>
    </row>
    <row r="193" spans="1:10" ht="37.5">
      <c r="A193" s="40" t="s">
        <v>5</v>
      </c>
      <c r="B193" s="10">
        <v>342</v>
      </c>
      <c r="C193" s="13" t="s">
        <v>397</v>
      </c>
      <c r="D193" s="13" t="s">
        <v>490</v>
      </c>
      <c r="E193" s="11" t="s">
        <v>10</v>
      </c>
      <c r="F193" s="13" t="s">
        <v>469</v>
      </c>
      <c r="G193" s="109">
        <v>0</v>
      </c>
      <c r="H193" s="109">
        <f t="shared" si="2"/>
        <v>154420</v>
      </c>
      <c r="I193" s="109">
        <v>154420</v>
      </c>
      <c r="J193" s="109">
        <f>J194+J197</f>
        <v>154420</v>
      </c>
    </row>
    <row r="194" spans="1:10" ht="37.5">
      <c r="A194" s="40" t="s">
        <v>17</v>
      </c>
      <c r="B194" s="10">
        <v>342</v>
      </c>
      <c r="C194" s="13" t="s">
        <v>397</v>
      </c>
      <c r="D194" s="13" t="s">
        <v>490</v>
      </c>
      <c r="E194" s="11" t="s">
        <v>11</v>
      </c>
      <c r="F194" s="13" t="s">
        <v>469</v>
      </c>
      <c r="G194" s="114">
        <v>0</v>
      </c>
      <c r="H194" s="114">
        <f t="shared" si="2"/>
        <v>31036</v>
      </c>
      <c r="I194" s="114">
        <v>31036</v>
      </c>
      <c r="J194" s="109">
        <f>J196+J195</f>
        <v>31036</v>
      </c>
    </row>
    <row r="195" spans="1:10" ht="75">
      <c r="A195" s="39" t="s">
        <v>273</v>
      </c>
      <c r="B195" s="10">
        <v>342</v>
      </c>
      <c r="C195" s="13" t="s">
        <v>397</v>
      </c>
      <c r="D195" s="13" t="s">
        <v>490</v>
      </c>
      <c r="E195" s="11" t="s">
        <v>11</v>
      </c>
      <c r="F195" s="13" t="s">
        <v>311</v>
      </c>
      <c r="G195" s="114"/>
      <c r="H195" s="114">
        <f t="shared" si="2"/>
        <v>3000</v>
      </c>
      <c r="I195" s="114">
        <v>3000</v>
      </c>
      <c r="J195" s="109">
        <v>3000</v>
      </c>
    </row>
    <row r="196" spans="1:10" ht="37.5">
      <c r="A196" s="40" t="s">
        <v>313</v>
      </c>
      <c r="B196" s="10">
        <v>342</v>
      </c>
      <c r="C196" s="13" t="s">
        <v>397</v>
      </c>
      <c r="D196" s="13" t="s">
        <v>490</v>
      </c>
      <c r="E196" s="11" t="s">
        <v>11</v>
      </c>
      <c r="F196" s="13" t="s">
        <v>312</v>
      </c>
      <c r="G196" s="114"/>
      <c r="H196" s="114">
        <f t="shared" si="2"/>
        <v>28036</v>
      </c>
      <c r="I196" s="114">
        <v>28036</v>
      </c>
      <c r="J196" s="109">
        <v>28036</v>
      </c>
    </row>
    <row r="197" spans="1:10" ht="56.25">
      <c r="A197" s="40" t="s">
        <v>18</v>
      </c>
      <c r="B197" s="10">
        <v>342</v>
      </c>
      <c r="C197" s="13" t="s">
        <v>397</v>
      </c>
      <c r="D197" s="13" t="s">
        <v>490</v>
      </c>
      <c r="E197" s="11" t="s">
        <v>12</v>
      </c>
      <c r="F197" s="13" t="s">
        <v>469</v>
      </c>
      <c r="G197" s="114">
        <v>0</v>
      </c>
      <c r="H197" s="114">
        <f t="shared" si="2"/>
        <v>123384</v>
      </c>
      <c r="I197" s="114">
        <v>123384</v>
      </c>
      <c r="J197" s="109">
        <f>J198</f>
        <v>123384</v>
      </c>
    </row>
    <row r="198" spans="1:10" ht="37.5">
      <c r="A198" s="40" t="s">
        <v>313</v>
      </c>
      <c r="B198" s="10">
        <v>342</v>
      </c>
      <c r="C198" s="13" t="s">
        <v>397</v>
      </c>
      <c r="D198" s="13" t="s">
        <v>490</v>
      </c>
      <c r="E198" s="11" t="s">
        <v>12</v>
      </c>
      <c r="F198" s="13" t="s">
        <v>312</v>
      </c>
      <c r="G198" s="114"/>
      <c r="H198" s="114">
        <f t="shared" si="2"/>
        <v>123384</v>
      </c>
      <c r="I198" s="114">
        <v>123384</v>
      </c>
      <c r="J198" s="109">
        <v>123384</v>
      </c>
    </row>
    <row r="199" spans="1:12" ht="37.5">
      <c r="A199" s="48" t="s">
        <v>278</v>
      </c>
      <c r="B199" s="49">
        <v>343</v>
      </c>
      <c r="C199" s="15" t="s">
        <v>467</v>
      </c>
      <c r="D199" s="15" t="s">
        <v>467</v>
      </c>
      <c r="E199" s="15" t="s">
        <v>468</v>
      </c>
      <c r="F199" s="15" t="s">
        <v>469</v>
      </c>
      <c r="G199" s="113">
        <v>327133488</v>
      </c>
      <c r="H199" s="113">
        <f t="shared" si="2"/>
        <v>-37008704</v>
      </c>
      <c r="I199" s="113">
        <v>290124784</v>
      </c>
      <c r="J199" s="113">
        <f>J200+J210</f>
        <v>283326400.45000005</v>
      </c>
      <c r="K199" s="137">
        <f>I199/I1069</f>
        <v>0.13292649850144758</v>
      </c>
      <c r="L199" s="137">
        <f>J199/J1069</f>
        <v>0.13375120418636974</v>
      </c>
    </row>
    <row r="200" spans="1:10" ht="18.75">
      <c r="A200" s="16" t="s">
        <v>491</v>
      </c>
      <c r="B200" s="8" t="s">
        <v>279</v>
      </c>
      <c r="C200" s="11" t="s">
        <v>481</v>
      </c>
      <c r="D200" s="11" t="s">
        <v>467</v>
      </c>
      <c r="E200" s="11" t="s">
        <v>468</v>
      </c>
      <c r="F200" s="11" t="s">
        <v>469</v>
      </c>
      <c r="G200" s="114">
        <v>16875200</v>
      </c>
      <c r="H200" s="114">
        <f t="shared" si="2"/>
        <v>-1249970</v>
      </c>
      <c r="I200" s="114">
        <v>15625230</v>
      </c>
      <c r="J200" s="114">
        <f>J201</f>
        <v>15621320.81</v>
      </c>
    </row>
    <row r="201" spans="1:10" ht="18.75">
      <c r="A201" s="16" t="s">
        <v>492</v>
      </c>
      <c r="B201" s="8" t="s">
        <v>279</v>
      </c>
      <c r="C201" s="11" t="s">
        <v>481</v>
      </c>
      <c r="D201" s="11" t="s">
        <v>472</v>
      </c>
      <c r="E201" s="11" t="s">
        <v>468</v>
      </c>
      <c r="F201" s="11" t="s">
        <v>469</v>
      </c>
      <c r="G201" s="114">
        <v>16875200</v>
      </c>
      <c r="H201" s="114">
        <f t="shared" si="2"/>
        <v>-1249970</v>
      </c>
      <c r="I201" s="114">
        <v>15625230</v>
      </c>
      <c r="J201" s="114">
        <f>J202</f>
        <v>15621320.81</v>
      </c>
    </row>
    <row r="202" spans="1:10" ht="18.75">
      <c r="A202" s="16" t="s">
        <v>280</v>
      </c>
      <c r="B202" s="8" t="s">
        <v>279</v>
      </c>
      <c r="C202" s="11" t="s">
        <v>481</v>
      </c>
      <c r="D202" s="11" t="s">
        <v>472</v>
      </c>
      <c r="E202" s="11" t="s">
        <v>134</v>
      </c>
      <c r="F202" s="11" t="s">
        <v>469</v>
      </c>
      <c r="G202" s="114">
        <v>16875200</v>
      </c>
      <c r="H202" s="114">
        <f t="shared" si="2"/>
        <v>-1249970</v>
      </c>
      <c r="I202" s="114">
        <v>15625230</v>
      </c>
      <c r="J202" s="114">
        <f>J203</f>
        <v>15621320.81</v>
      </c>
    </row>
    <row r="203" spans="1:10" ht="18.75">
      <c r="A203" s="16" t="s">
        <v>411</v>
      </c>
      <c r="B203" s="8" t="s">
        <v>279</v>
      </c>
      <c r="C203" s="11" t="s">
        <v>481</v>
      </c>
      <c r="D203" s="11" t="s">
        <v>472</v>
      </c>
      <c r="E203" s="11" t="s">
        <v>281</v>
      </c>
      <c r="F203" s="11" t="s">
        <v>469</v>
      </c>
      <c r="G203" s="114">
        <v>16875200</v>
      </c>
      <c r="H203" s="114">
        <f t="shared" si="2"/>
        <v>-1249970</v>
      </c>
      <c r="I203" s="114">
        <v>15625230</v>
      </c>
      <c r="J203" s="114">
        <f>J204+J205</f>
        <v>15621320.81</v>
      </c>
    </row>
    <row r="204" spans="1:10" ht="29.25" customHeight="1">
      <c r="A204" s="12" t="s">
        <v>313</v>
      </c>
      <c r="B204" s="8" t="s">
        <v>279</v>
      </c>
      <c r="C204" s="11" t="s">
        <v>481</v>
      </c>
      <c r="D204" s="11" t="s">
        <v>472</v>
      </c>
      <c r="E204" s="11" t="s">
        <v>281</v>
      </c>
      <c r="F204" s="11" t="s">
        <v>312</v>
      </c>
      <c r="G204" s="114">
        <v>80000</v>
      </c>
      <c r="H204" s="114">
        <f t="shared" si="2"/>
        <v>0</v>
      </c>
      <c r="I204" s="114">
        <v>80000</v>
      </c>
      <c r="J204" s="114">
        <v>80000</v>
      </c>
    </row>
    <row r="205" spans="1:10" ht="65.25" customHeight="1">
      <c r="A205" s="51" t="s">
        <v>282</v>
      </c>
      <c r="B205" s="8" t="s">
        <v>279</v>
      </c>
      <c r="C205" s="11" t="s">
        <v>481</v>
      </c>
      <c r="D205" s="11" t="s">
        <v>472</v>
      </c>
      <c r="E205" s="11" t="s">
        <v>283</v>
      </c>
      <c r="F205" s="11" t="s">
        <v>469</v>
      </c>
      <c r="G205" s="114">
        <v>16795200</v>
      </c>
      <c r="H205" s="114">
        <f t="shared" si="2"/>
        <v>-1249970</v>
      </c>
      <c r="I205" s="114">
        <v>15545230</v>
      </c>
      <c r="J205" s="114">
        <f>J206+J207+J208</f>
        <v>15541320.81</v>
      </c>
    </row>
    <row r="206" spans="1:10" ht="18.75">
      <c r="A206" s="16" t="s">
        <v>343</v>
      </c>
      <c r="B206" s="8" t="s">
        <v>279</v>
      </c>
      <c r="C206" s="11" t="s">
        <v>481</v>
      </c>
      <c r="D206" s="11" t="s">
        <v>472</v>
      </c>
      <c r="E206" s="11" t="s">
        <v>283</v>
      </c>
      <c r="F206" s="13" t="s">
        <v>311</v>
      </c>
      <c r="G206" s="114">
        <v>12319300</v>
      </c>
      <c r="H206" s="114">
        <f aca="true" t="shared" si="4" ref="H206:H269">I206-G206</f>
        <v>-1224130</v>
      </c>
      <c r="I206" s="114">
        <v>11095170</v>
      </c>
      <c r="J206" s="114">
        <v>11091664.49</v>
      </c>
    </row>
    <row r="207" spans="1:10" ht="25.5" customHeight="1">
      <c r="A207" s="12" t="s">
        <v>313</v>
      </c>
      <c r="B207" s="8" t="s">
        <v>279</v>
      </c>
      <c r="C207" s="11" t="s">
        <v>481</v>
      </c>
      <c r="D207" s="11" t="s">
        <v>472</v>
      </c>
      <c r="E207" s="11" t="s">
        <v>283</v>
      </c>
      <c r="F207" s="13" t="s">
        <v>312</v>
      </c>
      <c r="G207" s="114">
        <v>4231400</v>
      </c>
      <c r="H207" s="114">
        <f t="shared" si="4"/>
        <v>-21430.349999999627</v>
      </c>
      <c r="I207" s="114">
        <v>4209969.65</v>
      </c>
      <c r="J207" s="114">
        <v>4209565.97</v>
      </c>
    </row>
    <row r="208" spans="1:10" ht="18.75">
      <c r="A208" s="51" t="s">
        <v>316</v>
      </c>
      <c r="B208" s="8" t="s">
        <v>279</v>
      </c>
      <c r="C208" s="11" t="s">
        <v>481</v>
      </c>
      <c r="D208" s="11" t="s">
        <v>472</v>
      </c>
      <c r="E208" s="11" t="s">
        <v>283</v>
      </c>
      <c r="F208" s="13" t="s">
        <v>317</v>
      </c>
      <c r="G208" s="114">
        <v>244500</v>
      </c>
      <c r="H208" s="114">
        <f t="shared" si="4"/>
        <v>-4409.649999999994</v>
      </c>
      <c r="I208" s="114">
        <v>240090.35</v>
      </c>
      <c r="J208" s="109">
        <f>J209</f>
        <v>240090.35</v>
      </c>
    </row>
    <row r="209" spans="1:10" ht="18.75">
      <c r="A209" s="51" t="s">
        <v>251</v>
      </c>
      <c r="B209" s="8" t="s">
        <v>279</v>
      </c>
      <c r="C209" s="11" t="s">
        <v>481</v>
      </c>
      <c r="D209" s="11" t="s">
        <v>472</v>
      </c>
      <c r="E209" s="11" t="s">
        <v>283</v>
      </c>
      <c r="F209" s="13" t="s">
        <v>318</v>
      </c>
      <c r="G209" s="114">
        <v>244500</v>
      </c>
      <c r="H209" s="114">
        <f t="shared" si="4"/>
        <v>-4409.649999999994</v>
      </c>
      <c r="I209" s="114">
        <v>240090.35</v>
      </c>
      <c r="J209" s="109">
        <v>240090.35</v>
      </c>
    </row>
    <row r="210" spans="1:10" ht="18.75">
      <c r="A210" s="1" t="s">
        <v>427</v>
      </c>
      <c r="B210" s="8" t="s">
        <v>279</v>
      </c>
      <c r="C210" s="13" t="s">
        <v>494</v>
      </c>
      <c r="D210" s="13" t="s">
        <v>467</v>
      </c>
      <c r="E210" s="13" t="s">
        <v>468</v>
      </c>
      <c r="F210" s="13" t="s">
        <v>469</v>
      </c>
      <c r="G210" s="114">
        <v>310258288</v>
      </c>
      <c r="H210" s="114">
        <f t="shared" si="4"/>
        <v>-35758734</v>
      </c>
      <c r="I210" s="114">
        <v>274499554</v>
      </c>
      <c r="J210" s="114">
        <f>J211+J221+J309+J331</f>
        <v>267705079.64000005</v>
      </c>
    </row>
    <row r="211" spans="1:10" ht="18.75">
      <c r="A211" s="1" t="s">
        <v>382</v>
      </c>
      <c r="B211" s="8" t="s">
        <v>279</v>
      </c>
      <c r="C211" s="42" t="s">
        <v>494</v>
      </c>
      <c r="D211" s="43" t="s">
        <v>472</v>
      </c>
      <c r="E211" s="42" t="s">
        <v>468</v>
      </c>
      <c r="F211" s="42" t="s">
        <v>469</v>
      </c>
      <c r="G211" s="114">
        <v>11947373</v>
      </c>
      <c r="H211" s="114">
        <f t="shared" si="4"/>
        <v>-931333</v>
      </c>
      <c r="I211" s="114">
        <v>11016040</v>
      </c>
      <c r="J211" s="114">
        <f>J212</f>
        <v>11016040</v>
      </c>
    </row>
    <row r="212" spans="1:10" ht="18.75">
      <c r="A212" s="1" t="s">
        <v>383</v>
      </c>
      <c r="B212" s="8" t="s">
        <v>279</v>
      </c>
      <c r="C212" s="42" t="s">
        <v>494</v>
      </c>
      <c r="D212" s="43" t="s">
        <v>472</v>
      </c>
      <c r="E212" s="42" t="s">
        <v>145</v>
      </c>
      <c r="F212" s="42" t="s">
        <v>469</v>
      </c>
      <c r="G212" s="114">
        <v>11947373</v>
      </c>
      <c r="H212" s="114">
        <f t="shared" si="4"/>
        <v>-931333</v>
      </c>
      <c r="I212" s="114">
        <v>11016040</v>
      </c>
      <c r="J212" s="114">
        <f>J213</f>
        <v>11016040</v>
      </c>
    </row>
    <row r="213" spans="1:10" ht="37.5">
      <c r="A213" s="52" t="s">
        <v>284</v>
      </c>
      <c r="B213" s="8" t="s">
        <v>279</v>
      </c>
      <c r="C213" s="42" t="s">
        <v>494</v>
      </c>
      <c r="D213" s="43" t="s">
        <v>472</v>
      </c>
      <c r="E213" s="42" t="s">
        <v>146</v>
      </c>
      <c r="F213" s="42" t="s">
        <v>469</v>
      </c>
      <c r="G213" s="114">
        <v>11947373</v>
      </c>
      <c r="H213" s="114">
        <f t="shared" si="4"/>
        <v>-931333</v>
      </c>
      <c r="I213" s="114">
        <v>11016040</v>
      </c>
      <c r="J213" s="114">
        <f>J217+J214</f>
        <v>11016040</v>
      </c>
    </row>
    <row r="214" spans="1:10" ht="37.5">
      <c r="A214" s="51" t="s">
        <v>512</v>
      </c>
      <c r="B214" s="8" t="s">
        <v>279</v>
      </c>
      <c r="C214" s="42" t="s">
        <v>494</v>
      </c>
      <c r="D214" s="43" t="s">
        <v>472</v>
      </c>
      <c r="E214" s="42" t="s">
        <v>146</v>
      </c>
      <c r="F214" s="42">
        <v>600</v>
      </c>
      <c r="G214" s="114">
        <v>5176473</v>
      </c>
      <c r="H214" s="114">
        <f t="shared" si="4"/>
        <v>-1481753</v>
      </c>
      <c r="I214" s="114">
        <v>3694720</v>
      </c>
      <c r="J214" s="114">
        <f>J215</f>
        <v>3694720</v>
      </c>
    </row>
    <row r="215" spans="1:10" ht="18.75">
      <c r="A215" s="51" t="s">
        <v>285</v>
      </c>
      <c r="B215" s="8" t="s">
        <v>279</v>
      </c>
      <c r="C215" s="42" t="s">
        <v>494</v>
      </c>
      <c r="D215" s="43" t="s">
        <v>472</v>
      </c>
      <c r="E215" s="42" t="s">
        <v>146</v>
      </c>
      <c r="F215" s="42" t="s">
        <v>510</v>
      </c>
      <c r="G215" s="114">
        <v>5176473</v>
      </c>
      <c r="H215" s="114">
        <f t="shared" si="4"/>
        <v>-1481753</v>
      </c>
      <c r="I215" s="114">
        <v>3694720</v>
      </c>
      <c r="J215" s="114">
        <f>J216</f>
        <v>3694720</v>
      </c>
    </row>
    <row r="216" spans="1:10" ht="56.25">
      <c r="A216" s="51" t="s">
        <v>514</v>
      </c>
      <c r="B216" s="8" t="s">
        <v>279</v>
      </c>
      <c r="C216" s="42" t="s">
        <v>494</v>
      </c>
      <c r="D216" s="43" t="s">
        <v>472</v>
      </c>
      <c r="E216" s="42" t="s">
        <v>146</v>
      </c>
      <c r="F216" s="42" t="s">
        <v>511</v>
      </c>
      <c r="G216" s="114">
        <v>5176473</v>
      </c>
      <c r="H216" s="114">
        <f t="shared" si="4"/>
        <v>-1481753</v>
      </c>
      <c r="I216" s="114">
        <v>3694720</v>
      </c>
      <c r="J216" s="114">
        <v>3694720</v>
      </c>
    </row>
    <row r="217" spans="1:10" ht="37.5">
      <c r="A217" s="51" t="s">
        <v>286</v>
      </c>
      <c r="B217" s="8" t="s">
        <v>279</v>
      </c>
      <c r="C217" s="42" t="s">
        <v>494</v>
      </c>
      <c r="D217" s="43" t="s">
        <v>472</v>
      </c>
      <c r="E217" s="42" t="s">
        <v>147</v>
      </c>
      <c r="F217" s="42" t="s">
        <v>469</v>
      </c>
      <c r="G217" s="114">
        <v>6770900</v>
      </c>
      <c r="H217" s="114">
        <f t="shared" si="4"/>
        <v>550420</v>
      </c>
      <c r="I217" s="114">
        <v>7321320</v>
      </c>
      <c r="J217" s="114">
        <f>J218</f>
        <v>7321320</v>
      </c>
    </row>
    <row r="218" spans="1:10" ht="37.5">
      <c r="A218" s="51" t="s">
        <v>512</v>
      </c>
      <c r="B218" s="8" t="s">
        <v>279</v>
      </c>
      <c r="C218" s="42" t="s">
        <v>494</v>
      </c>
      <c r="D218" s="43" t="s">
        <v>472</v>
      </c>
      <c r="E218" s="42" t="s">
        <v>147</v>
      </c>
      <c r="F218" s="42">
        <v>600</v>
      </c>
      <c r="G218" s="114">
        <v>6770900</v>
      </c>
      <c r="H218" s="114">
        <f t="shared" si="4"/>
        <v>550420</v>
      </c>
      <c r="I218" s="114">
        <v>7321320</v>
      </c>
      <c r="J218" s="114">
        <f>J219</f>
        <v>7321320</v>
      </c>
    </row>
    <row r="219" spans="1:10" ht="18.75">
      <c r="A219" s="51" t="s">
        <v>285</v>
      </c>
      <c r="B219" s="8" t="s">
        <v>279</v>
      </c>
      <c r="C219" s="42" t="s">
        <v>494</v>
      </c>
      <c r="D219" s="43" t="s">
        <v>472</v>
      </c>
      <c r="E219" s="42" t="s">
        <v>147</v>
      </c>
      <c r="F219" s="42" t="s">
        <v>510</v>
      </c>
      <c r="G219" s="114">
        <v>6770900</v>
      </c>
      <c r="H219" s="114">
        <f t="shared" si="4"/>
        <v>550420</v>
      </c>
      <c r="I219" s="114">
        <v>7321320</v>
      </c>
      <c r="J219" s="114">
        <f>J220</f>
        <v>7321320</v>
      </c>
    </row>
    <row r="220" spans="1:10" ht="56.25">
      <c r="A220" s="51" t="s">
        <v>514</v>
      </c>
      <c r="B220" s="8" t="s">
        <v>279</v>
      </c>
      <c r="C220" s="42" t="s">
        <v>494</v>
      </c>
      <c r="D220" s="43" t="s">
        <v>472</v>
      </c>
      <c r="E220" s="42" t="s">
        <v>147</v>
      </c>
      <c r="F220" s="42" t="s">
        <v>511</v>
      </c>
      <c r="G220" s="114">
        <v>6770900</v>
      </c>
      <c r="H220" s="114">
        <f t="shared" si="4"/>
        <v>550420</v>
      </c>
      <c r="I220" s="114">
        <v>7321320</v>
      </c>
      <c r="J220" s="114">
        <v>7321320</v>
      </c>
    </row>
    <row r="221" spans="1:10" ht="18.75">
      <c r="A221" s="12" t="s">
        <v>428</v>
      </c>
      <c r="B221" s="8" t="s">
        <v>279</v>
      </c>
      <c r="C221" s="44">
        <v>10</v>
      </c>
      <c r="D221" s="11" t="s">
        <v>495</v>
      </c>
      <c r="E221" s="13" t="s">
        <v>468</v>
      </c>
      <c r="F221" s="13" t="s">
        <v>469</v>
      </c>
      <c r="G221" s="114">
        <v>245573841</v>
      </c>
      <c r="H221" s="114">
        <f t="shared" si="4"/>
        <v>-36133650</v>
      </c>
      <c r="I221" s="114">
        <v>209440191</v>
      </c>
      <c r="J221" s="114">
        <f>J222+J228</f>
        <v>203420864.37000003</v>
      </c>
    </row>
    <row r="222" spans="1:10" ht="18.75">
      <c r="A222" s="12" t="s">
        <v>384</v>
      </c>
      <c r="B222" s="8" t="s">
        <v>279</v>
      </c>
      <c r="C222" s="11">
        <v>10</v>
      </c>
      <c r="D222" s="11" t="s">
        <v>495</v>
      </c>
      <c r="E222" s="11" t="s">
        <v>148</v>
      </c>
      <c r="F222" s="11" t="s">
        <v>469</v>
      </c>
      <c r="G222" s="114">
        <v>11497362</v>
      </c>
      <c r="H222" s="114">
        <f t="shared" si="4"/>
        <v>-862730</v>
      </c>
      <c r="I222" s="114">
        <v>10634632</v>
      </c>
      <c r="J222" s="114">
        <f>J223</f>
        <v>10628447.049999999</v>
      </c>
    </row>
    <row r="223" spans="1:10" ht="37.5">
      <c r="A223" s="12" t="s">
        <v>385</v>
      </c>
      <c r="B223" s="8" t="s">
        <v>279</v>
      </c>
      <c r="C223" s="11">
        <v>10</v>
      </c>
      <c r="D223" s="11" t="s">
        <v>495</v>
      </c>
      <c r="E223" s="11" t="s">
        <v>149</v>
      </c>
      <c r="F223" s="11" t="s">
        <v>469</v>
      </c>
      <c r="G223" s="114">
        <v>11497362</v>
      </c>
      <c r="H223" s="114">
        <f t="shared" si="4"/>
        <v>-862730</v>
      </c>
      <c r="I223" s="114">
        <v>10634632</v>
      </c>
      <c r="J223" s="114">
        <f>J225+J224</f>
        <v>10628447.049999999</v>
      </c>
    </row>
    <row r="224" spans="1:10" ht="37.5">
      <c r="A224" s="12" t="s">
        <v>313</v>
      </c>
      <c r="B224" s="8" t="s">
        <v>279</v>
      </c>
      <c r="C224" s="11">
        <v>10</v>
      </c>
      <c r="D224" s="11" t="s">
        <v>495</v>
      </c>
      <c r="E224" s="11" t="s">
        <v>149</v>
      </c>
      <c r="F224" s="11" t="s">
        <v>312</v>
      </c>
      <c r="G224" s="114">
        <v>117450</v>
      </c>
      <c r="H224" s="114">
        <f t="shared" si="4"/>
        <v>-12672</v>
      </c>
      <c r="I224" s="114">
        <v>104778</v>
      </c>
      <c r="J224" s="114">
        <v>103880.7</v>
      </c>
    </row>
    <row r="225" spans="1:10" ht="18.75">
      <c r="A225" s="12" t="s">
        <v>287</v>
      </c>
      <c r="B225" s="8" t="s">
        <v>279</v>
      </c>
      <c r="C225" s="11">
        <v>10</v>
      </c>
      <c r="D225" s="11" t="s">
        <v>495</v>
      </c>
      <c r="E225" s="11" t="s">
        <v>149</v>
      </c>
      <c r="F225" s="11" t="s">
        <v>230</v>
      </c>
      <c r="G225" s="114">
        <v>11379912</v>
      </c>
      <c r="H225" s="114">
        <f t="shared" si="4"/>
        <v>-850058</v>
      </c>
      <c r="I225" s="114">
        <v>10529854</v>
      </c>
      <c r="J225" s="114">
        <f>J226+J227</f>
        <v>10524566.35</v>
      </c>
    </row>
    <row r="226" spans="1:11" s="146" customFormat="1" ht="18.75" customHeight="1" hidden="1">
      <c r="A226" s="141" t="s">
        <v>231</v>
      </c>
      <c r="B226" s="142" t="s">
        <v>279</v>
      </c>
      <c r="C226" s="143">
        <v>10</v>
      </c>
      <c r="D226" s="143" t="s">
        <v>495</v>
      </c>
      <c r="E226" s="143" t="s">
        <v>149</v>
      </c>
      <c r="F226" s="147" t="s">
        <v>232</v>
      </c>
      <c r="G226" s="144">
        <v>11379912</v>
      </c>
      <c r="H226" s="144">
        <f t="shared" si="4"/>
        <v>-11379912</v>
      </c>
      <c r="I226" s="144">
        <v>0</v>
      </c>
      <c r="J226" s="144"/>
      <c r="K226" s="145"/>
    </row>
    <row r="227" spans="1:10" ht="37.5">
      <c r="A227" s="12" t="s">
        <v>233</v>
      </c>
      <c r="B227" s="8" t="s">
        <v>279</v>
      </c>
      <c r="C227" s="11">
        <v>10</v>
      </c>
      <c r="D227" s="11" t="s">
        <v>495</v>
      </c>
      <c r="E227" s="11" t="s">
        <v>149</v>
      </c>
      <c r="F227" s="17" t="s">
        <v>234</v>
      </c>
      <c r="G227" s="114"/>
      <c r="H227" s="114">
        <f t="shared" si="4"/>
        <v>10529854</v>
      </c>
      <c r="I227" s="114">
        <v>10529854</v>
      </c>
      <c r="J227" s="114">
        <v>10524566.35</v>
      </c>
    </row>
    <row r="228" spans="1:10" ht="18.75">
      <c r="A228" s="12" t="s">
        <v>429</v>
      </c>
      <c r="B228" s="8" t="s">
        <v>279</v>
      </c>
      <c r="C228" s="44">
        <v>10</v>
      </c>
      <c r="D228" s="11" t="s">
        <v>495</v>
      </c>
      <c r="E228" s="11" t="s">
        <v>299</v>
      </c>
      <c r="F228" s="13" t="s">
        <v>469</v>
      </c>
      <c r="G228" s="114">
        <v>234076479</v>
      </c>
      <c r="H228" s="114">
        <f t="shared" si="4"/>
        <v>-35270920</v>
      </c>
      <c r="I228" s="114">
        <v>198805559</v>
      </c>
      <c r="J228" s="114">
        <f>J229+J233+J238+J242+J247+J304</f>
        <v>192792417.32000002</v>
      </c>
    </row>
    <row r="229" spans="1:10" ht="37.5">
      <c r="A229" s="1" t="s">
        <v>386</v>
      </c>
      <c r="B229" s="8" t="s">
        <v>279</v>
      </c>
      <c r="C229" s="13" t="s">
        <v>494</v>
      </c>
      <c r="D229" s="13" t="s">
        <v>495</v>
      </c>
      <c r="E229" s="11" t="s">
        <v>150</v>
      </c>
      <c r="F229" s="13" t="s">
        <v>469</v>
      </c>
      <c r="G229" s="114">
        <v>2012100</v>
      </c>
      <c r="H229" s="114">
        <f t="shared" si="4"/>
        <v>175580</v>
      </c>
      <c r="I229" s="114">
        <v>2187680</v>
      </c>
      <c r="J229" s="114">
        <f>J231+J230</f>
        <v>2187680</v>
      </c>
    </row>
    <row r="230" spans="1:10" ht="37.5">
      <c r="A230" s="12" t="s">
        <v>313</v>
      </c>
      <c r="B230" s="8" t="s">
        <v>279</v>
      </c>
      <c r="C230" s="13" t="s">
        <v>494</v>
      </c>
      <c r="D230" s="13" t="s">
        <v>495</v>
      </c>
      <c r="E230" s="11" t="s">
        <v>150</v>
      </c>
      <c r="F230" s="13" t="s">
        <v>312</v>
      </c>
      <c r="G230" s="114">
        <v>67000</v>
      </c>
      <c r="H230" s="114">
        <f t="shared" si="4"/>
        <v>-37478.07</v>
      </c>
      <c r="I230" s="114">
        <v>29521.93</v>
      </c>
      <c r="J230" s="114">
        <v>29521.93</v>
      </c>
    </row>
    <row r="231" spans="1:10" ht="18.75">
      <c r="A231" s="12" t="s">
        <v>287</v>
      </c>
      <c r="B231" s="8" t="s">
        <v>279</v>
      </c>
      <c r="C231" s="11">
        <v>10</v>
      </c>
      <c r="D231" s="11" t="s">
        <v>495</v>
      </c>
      <c r="E231" s="11" t="s">
        <v>150</v>
      </c>
      <c r="F231" s="11" t="s">
        <v>230</v>
      </c>
      <c r="G231" s="114">
        <v>1945100</v>
      </c>
      <c r="H231" s="114">
        <f t="shared" si="4"/>
        <v>213058.06999999983</v>
      </c>
      <c r="I231" s="114">
        <v>2158158.07</v>
      </c>
      <c r="J231" s="114">
        <f>J232</f>
        <v>2158158.07</v>
      </c>
    </row>
    <row r="232" spans="1:10" ht="37.5">
      <c r="A232" s="12" t="s">
        <v>233</v>
      </c>
      <c r="B232" s="8" t="s">
        <v>279</v>
      </c>
      <c r="C232" s="11">
        <v>10</v>
      </c>
      <c r="D232" s="11" t="s">
        <v>495</v>
      </c>
      <c r="E232" s="11" t="s">
        <v>150</v>
      </c>
      <c r="F232" s="11" t="s">
        <v>234</v>
      </c>
      <c r="G232" s="114">
        <v>1945100</v>
      </c>
      <c r="H232" s="114">
        <f t="shared" si="4"/>
        <v>213058.06999999983</v>
      </c>
      <c r="I232" s="114">
        <v>2158158.07</v>
      </c>
      <c r="J232" s="114">
        <v>2158158.07</v>
      </c>
    </row>
    <row r="233" spans="1:10" ht="37.5">
      <c r="A233" s="12" t="s">
        <v>235</v>
      </c>
      <c r="B233" s="8" t="s">
        <v>279</v>
      </c>
      <c r="C233" s="11">
        <v>10</v>
      </c>
      <c r="D233" s="11" t="s">
        <v>495</v>
      </c>
      <c r="E233" s="11" t="s">
        <v>236</v>
      </c>
      <c r="F233" s="17" t="s">
        <v>469</v>
      </c>
      <c r="G233" s="114">
        <v>74226500</v>
      </c>
      <c r="H233" s="114">
        <f t="shared" si="4"/>
        <v>-29195000</v>
      </c>
      <c r="I233" s="114">
        <v>45031500</v>
      </c>
      <c r="J233" s="114">
        <f>J234+J235</f>
        <v>41326793.830000006</v>
      </c>
    </row>
    <row r="234" spans="1:10" ht="37.5">
      <c r="A234" s="12" t="s">
        <v>313</v>
      </c>
      <c r="B234" s="8" t="s">
        <v>279</v>
      </c>
      <c r="C234" s="11">
        <v>10</v>
      </c>
      <c r="D234" s="11" t="s">
        <v>495</v>
      </c>
      <c r="E234" s="11" t="s">
        <v>236</v>
      </c>
      <c r="F234" s="11" t="s">
        <v>312</v>
      </c>
      <c r="G234" s="114">
        <v>680000</v>
      </c>
      <c r="H234" s="114">
        <f t="shared" si="4"/>
        <v>365000</v>
      </c>
      <c r="I234" s="114">
        <v>1045000</v>
      </c>
      <c r="J234" s="114">
        <v>604626.95</v>
      </c>
    </row>
    <row r="235" spans="1:10" ht="18.75">
      <c r="A235" s="12" t="s">
        <v>287</v>
      </c>
      <c r="B235" s="8" t="s">
        <v>279</v>
      </c>
      <c r="C235" s="11">
        <v>10</v>
      </c>
      <c r="D235" s="11" t="s">
        <v>495</v>
      </c>
      <c r="E235" s="11" t="s">
        <v>236</v>
      </c>
      <c r="F235" s="17" t="s">
        <v>230</v>
      </c>
      <c r="G235" s="114">
        <v>73546500</v>
      </c>
      <c r="H235" s="114">
        <f t="shared" si="4"/>
        <v>-29560000</v>
      </c>
      <c r="I235" s="114">
        <v>43986500</v>
      </c>
      <c r="J235" s="114">
        <f>J236+J237</f>
        <v>40722166.88</v>
      </c>
    </row>
    <row r="236" spans="1:10" ht="18.75" hidden="1">
      <c r="A236" s="12" t="s">
        <v>231</v>
      </c>
      <c r="B236" s="8" t="s">
        <v>279</v>
      </c>
      <c r="C236" s="11">
        <v>10</v>
      </c>
      <c r="D236" s="11" t="s">
        <v>495</v>
      </c>
      <c r="E236" s="11" t="s">
        <v>236</v>
      </c>
      <c r="F236" s="17" t="s">
        <v>232</v>
      </c>
      <c r="G236" s="114">
        <v>73546500</v>
      </c>
      <c r="H236" s="114">
        <f t="shared" si="4"/>
        <v>-73546500</v>
      </c>
      <c r="I236" s="114">
        <v>0</v>
      </c>
      <c r="J236" s="114"/>
    </row>
    <row r="237" spans="1:10" ht="37.5">
      <c r="A237" s="12" t="s">
        <v>233</v>
      </c>
      <c r="B237" s="8" t="s">
        <v>279</v>
      </c>
      <c r="C237" s="11">
        <v>10</v>
      </c>
      <c r="D237" s="11" t="s">
        <v>495</v>
      </c>
      <c r="E237" s="11" t="s">
        <v>236</v>
      </c>
      <c r="F237" s="17" t="s">
        <v>234</v>
      </c>
      <c r="G237" s="114"/>
      <c r="H237" s="114">
        <f t="shared" si="4"/>
        <v>43986500</v>
      </c>
      <c r="I237" s="114">
        <v>43986500</v>
      </c>
      <c r="J237" s="114">
        <v>40722166.88</v>
      </c>
    </row>
    <row r="238" spans="1:10" ht="75">
      <c r="A238" s="51" t="s">
        <v>237</v>
      </c>
      <c r="B238" s="8" t="s">
        <v>279</v>
      </c>
      <c r="C238" s="11">
        <v>10</v>
      </c>
      <c r="D238" s="11" t="s">
        <v>495</v>
      </c>
      <c r="E238" s="11" t="s">
        <v>238</v>
      </c>
      <c r="F238" s="17" t="s">
        <v>469</v>
      </c>
      <c r="G238" s="114">
        <v>11200</v>
      </c>
      <c r="H238" s="114">
        <f t="shared" si="4"/>
        <v>0</v>
      </c>
      <c r="I238" s="114">
        <v>11200</v>
      </c>
      <c r="J238" s="114">
        <f>J240+J239</f>
        <v>1406.79</v>
      </c>
    </row>
    <row r="239" spans="1:10" ht="37.5">
      <c r="A239" s="12" t="s">
        <v>313</v>
      </c>
      <c r="B239" s="8" t="s">
        <v>279</v>
      </c>
      <c r="C239" s="11">
        <v>10</v>
      </c>
      <c r="D239" s="11" t="s">
        <v>495</v>
      </c>
      <c r="E239" s="11" t="s">
        <v>238</v>
      </c>
      <c r="F239" s="17" t="s">
        <v>312</v>
      </c>
      <c r="G239" s="114">
        <v>170</v>
      </c>
      <c r="H239" s="114">
        <f t="shared" si="4"/>
        <v>0</v>
      </c>
      <c r="I239" s="114">
        <v>170</v>
      </c>
      <c r="J239" s="114">
        <v>20.79</v>
      </c>
    </row>
    <row r="240" spans="1:10" ht="18.75">
      <c r="A240" s="12" t="s">
        <v>287</v>
      </c>
      <c r="B240" s="8" t="s">
        <v>279</v>
      </c>
      <c r="C240" s="11">
        <v>10</v>
      </c>
      <c r="D240" s="11" t="s">
        <v>495</v>
      </c>
      <c r="E240" s="11" t="s">
        <v>238</v>
      </c>
      <c r="F240" s="17" t="s">
        <v>230</v>
      </c>
      <c r="G240" s="114">
        <v>11030</v>
      </c>
      <c r="H240" s="114">
        <f t="shared" si="4"/>
        <v>0</v>
      </c>
      <c r="I240" s="114">
        <v>11030</v>
      </c>
      <c r="J240" s="114">
        <f>J241</f>
        <v>1386</v>
      </c>
    </row>
    <row r="241" spans="1:10" ht="37.5">
      <c r="A241" s="12" t="s">
        <v>233</v>
      </c>
      <c r="B241" s="8" t="s">
        <v>279</v>
      </c>
      <c r="C241" s="11">
        <v>10</v>
      </c>
      <c r="D241" s="11" t="s">
        <v>495</v>
      </c>
      <c r="E241" s="11" t="s">
        <v>238</v>
      </c>
      <c r="F241" s="17" t="s">
        <v>234</v>
      </c>
      <c r="G241" s="114">
        <v>11030</v>
      </c>
      <c r="H241" s="114">
        <f t="shared" si="4"/>
        <v>0</v>
      </c>
      <c r="I241" s="114">
        <v>11030</v>
      </c>
      <c r="J241" s="114">
        <v>1386</v>
      </c>
    </row>
    <row r="242" spans="1:10" ht="131.25">
      <c r="A242" s="12" t="s">
        <v>239</v>
      </c>
      <c r="B242" s="8" t="s">
        <v>279</v>
      </c>
      <c r="C242" s="11">
        <v>10</v>
      </c>
      <c r="D242" s="11" t="s">
        <v>495</v>
      </c>
      <c r="E242" s="11" t="s">
        <v>240</v>
      </c>
      <c r="F242" s="11" t="s">
        <v>469</v>
      </c>
      <c r="G242" s="114">
        <v>10934200</v>
      </c>
      <c r="H242" s="114">
        <f t="shared" si="4"/>
        <v>-340000</v>
      </c>
      <c r="I242" s="114">
        <v>10594200</v>
      </c>
      <c r="J242" s="114">
        <f>J244+J243</f>
        <v>10594195.47</v>
      </c>
    </row>
    <row r="243" spans="1:11" s="146" customFormat="1" ht="37.5" customHeight="1" hidden="1">
      <c r="A243" s="141" t="s">
        <v>313</v>
      </c>
      <c r="B243" s="142" t="s">
        <v>279</v>
      </c>
      <c r="C243" s="143">
        <v>10</v>
      </c>
      <c r="D243" s="143" t="s">
        <v>495</v>
      </c>
      <c r="E243" s="143" t="s">
        <v>240</v>
      </c>
      <c r="F243" s="143" t="s">
        <v>312</v>
      </c>
      <c r="G243" s="144">
        <v>170000</v>
      </c>
      <c r="H243" s="144">
        <f t="shared" si="4"/>
        <v>-170000</v>
      </c>
      <c r="I243" s="144">
        <v>0</v>
      </c>
      <c r="J243" s="144"/>
      <c r="K243" s="145"/>
    </row>
    <row r="244" spans="1:10" ht="18.75">
      <c r="A244" s="12" t="s">
        <v>287</v>
      </c>
      <c r="B244" s="8" t="s">
        <v>279</v>
      </c>
      <c r="C244" s="11">
        <v>10</v>
      </c>
      <c r="D244" s="11" t="s">
        <v>495</v>
      </c>
      <c r="E244" s="11" t="s">
        <v>240</v>
      </c>
      <c r="F244" s="11" t="s">
        <v>230</v>
      </c>
      <c r="G244" s="114">
        <v>10764200</v>
      </c>
      <c r="H244" s="114">
        <f t="shared" si="4"/>
        <v>-170000</v>
      </c>
      <c r="I244" s="114">
        <v>10594200</v>
      </c>
      <c r="J244" s="114">
        <f>J245+J246</f>
        <v>10594195.47</v>
      </c>
    </row>
    <row r="245" spans="1:11" s="146" customFormat="1" ht="18.75" hidden="1">
      <c r="A245" s="141" t="s">
        <v>231</v>
      </c>
      <c r="B245" s="142" t="s">
        <v>279</v>
      </c>
      <c r="C245" s="143">
        <v>10</v>
      </c>
      <c r="D245" s="143" t="s">
        <v>495</v>
      </c>
      <c r="E245" s="143" t="s">
        <v>240</v>
      </c>
      <c r="F245" s="147" t="s">
        <v>232</v>
      </c>
      <c r="G245" s="144">
        <v>10764200</v>
      </c>
      <c r="H245" s="144">
        <f t="shared" si="4"/>
        <v>-10764200</v>
      </c>
      <c r="I245" s="144">
        <v>0</v>
      </c>
      <c r="J245" s="144"/>
      <c r="K245" s="145"/>
    </row>
    <row r="246" spans="1:10" ht="37.5">
      <c r="A246" s="12" t="s">
        <v>233</v>
      </c>
      <c r="B246" s="8" t="s">
        <v>279</v>
      </c>
      <c r="C246" s="11">
        <v>10</v>
      </c>
      <c r="D246" s="11" t="s">
        <v>495</v>
      </c>
      <c r="E246" s="11" t="s">
        <v>240</v>
      </c>
      <c r="F246" s="17" t="s">
        <v>234</v>
      </c>
      <c r="G246" s="114"/>
      <c r="H246" s="114">
        <f t="shared" si="4"/>
        <v>10594200</v>
      </c>
      <c r="I246" s="114">
        <v>10594200</v>
      </c>
      <c r="J246" s="114">
        <v>10594195.47</v>
      </c>
    </row>
    <row r="247" spans="1:10" ht="18.75">
      <c r="A247" s="51" t="s">
        <v>456</v>
      </c>
      <c r="B247" s="8" t="s">
        <v>279</v>
      </c>
      <c r="C247" s="11">
        <v>10</v>
      </c>
      <c r="D247" s="11" t="s">
        <v>495</v>
      </c>
      <c r="E247" s="11" t="s">
        <v>155</v>
      </c>
      <c r="F247" s="11" t="s">
        <v>469</v>
      </c>
      <c r="G247" s="114">
        <v>145225000</v>
      </c>
      <c r="H247" s="114">
        <f t="shared" si="4"/>
        <v>-5660500</v>
      </c>
      <c r="I247" s="114">
        <v>139564500</v>
      </c>
      <c r="J247" s="114">
        <f>J248+J256+J265+J274+J279+J288+J292+J296+J300+J252</f>
        <v>137340867.43</v>
      </c>
    </row>
    <row r="248" spans="1:10" ht="56.25">
      <c r="A248" s="51" t="s">
        <v>243</v>
      </c>
      <c r="B248" s="8" t="s">
        <v>279</v>
      </c>
      <c r="C248" s="11">
        <v>10</v>
      </c>
      <c r="D248" s="11" t="s">
        <v>495</v>
      </c>
      <c r="E248" s="11" t="s">
        <v>156</v>
      </c>
      <c r="F248" s="11" t="s">
        <v>469</v>
      </c>
      <c r="G248" s="114">
        <v>713800</v>
      </c>
      <c r="H248" s="114">
        <f t="shared" si="4"/>
        <v>-681000</v>
      </c>
      <c r="I248" s="114">
        <v>32800</v>
      </c>
      <c r="J248" s="114">
        <f>J250+J249</f>
        <v>16578.88</v>
      </c>
    </row>
    <row r="249" spans="1:10" ht="37.5">
      <c r="A249" s="12" t="s">
        <v>313</v>
      </c>
      <c r="B249" s="8" t="s">
        <v>279</v>
      </c>
      <c r="C249" s="11">
        <v>10</v>
      </c>
      <c r="D249" s="11" t="s">
        <v>495</v>
      </c>
      <c r="E249" s="11" t="s">
        <v>156</v>
      </c>
      <c r="F249" s="11" t="s">
        <v>312</v>
      </c>
      <c r="G249" s="114">
        <v>12000</v>
      </c>
      <c r="H249" s="114">
        <f t="shared" si="4"/>
        <v>-11392</v>
      </c>
      <c r="I249" s="114">
        <v>608</v>
      </c>
      <c r="J249" s="114">
        <v>482.88</v>
      </c>
    </row>
    <row r="250" spans="1:10" ht="18.75">
      <c r="A250" s="12" t="s">
        <v>287</v>
      </c>
      <c r="B250" s="8" t="s">
        <v>279</v>
      </c>
      <c r="C250" s="11">
        <v>10</v>
      </c>
      <c r="D250" s="11" t="s">
        <v>495</v>
      </c>
      <c r="E250" s="11" t="s">
        <v>156</v>
      </c>
      <c r="F250" s="11" t="s">
        <v>230</v>
      </c>
      <c r="G250" s="114">
        <v>701800</v>
      </c>
      <c r="H250" s="114">
        <f t="shared" si="4"/>
        <v>-669608</v>
      </c>
      <c r="I250" s="114">
        <v>32192</v>
      </c>
      <c r="J250" s="114">
        <f>J251</f>
        <v>16096</v>
      </c>
    </row>
    <row r="251" spans="1:10" ht="18.75">
      <c r="A251" s="12" t="s">
        <v>231</v>
      </c>
      <c r="B251" s="8" t="s">
        <v>279</v>
      </c>
      <c r="C251" s="11">
        <v>10</v>
      </c>
      <c r="D251" s="11" t="s">
        <v>495</v>
      </c>
      <c r="E251" s="11" t="s">
        <v>156</v>
      </c>
      <c r="F251" s="11" t="s">
        <v>232</v>
      </c>
      <c r="G251" s="114">
        <v>701800</v>
      </c>
      <c r="H251" s="114">
        <f t="shared" si="4"/>
        <v>-669608</v>
      </c>
      <c r="I251" s="114">
        <v>32192</v>
      </c>
      <c r="J251" s="114">
        <v>16096</v>
      </c>
    </row>
    <row r="252" spans="1:10" ht="37.5">
      <c r="A252" s="51" t="s">
        <v>244</v>
      </c>
      <c r="B252" s="8" t="s">
        <v>279</v>
      </c>
      <c r="C252" s="11">
        <v>10</v>
      </c>
      <c r="D252" s="11" t="s">
        <v>495</v>
      </c>
      <c r="E252" s="11" t="s">
        <v>157</v>
      </c>
      <c r="F252" s="11" t="s">
        <v>469</v>
      </c>
      <c r="G252" s="114">
        <v>7531300</v>
      </c>
      <c r="H252" s="114">
        <f t="shared" si="4"/>
        <v>-3280000</v>
      </c>
      <c r="I252" s="114">
        <v>4251300</v>
      </c>
      <c r="J252" s="114">
        <f>J253+J254</f>
        <v>4204692.25</v>
      </c>
    </row>
    <row r="253" spans="1:10" ht="37.5">
      <c r="A253" s="12" t="s">
        <v>313</v>
      </c>
      <c r="B253" s="8" t="s">
        <v>279</v>
      </c>
      <c r="C253" s="11">
        <v>10</v>
      </c>
      <c r="D253" s="11" t="s">
        <v>495</v>
      </c>
      <c r="E253" s="11" t="s">
        <v>157</v>
      </c>
      <c r="F253" s="11" t="s">
        <v>312</v>
      </c>
      <c r="G253" s="114">
        <v>120000</v>
      </c>
      <c r="H253" s="114">
        <f t="shared" si="4"/>
        <v>-30000</v>
      </c>
      <c r="I253" s="114">
        <v>90000</v>
      </c>
      <c r="J253" s="114">
        <v>62222.28</v>
      </c>
    </row>
    <row r="254" spans="1:10" ht="18.75">
      <c r="A254" s="12" t="s">
        <v>287</v>
      </c>
      <c r="B254" s="8" t="s">
        <v>279</v>
      </c>
      <c r="C254" s="11">
        <v>10</v>
      </c>
      <c r="D254" s="11" t="s">
        <v>495</v>
      </c>
      <c r="E254" s="11" t="s">
        <v>157</v>
      </c>
      <c r="F254" s="11" t="s">
        <v>230</v>
      </c>
      <c r="G254" s="114">
        <v>7411300</v>
      </c>
      <c r="H254" s="114">
        <f t="shared" si="4"/>
        <v>-3250000</v>
      </c>
      <c r="I254" s="114">
        <v>4161300</v>
      </c>
      <c r="J254" s="114">
        <f>J255</f>
        <v>4142469.97</v>
      </c>
    </row>
    <row r="255" spans="1:10" ht="18.75">
      <c r="A255" s="12" t="s">
        <v>231</v>
      </c>
      <c r="B255" s="8" t="s">
        <v>279</v>
      </c>
      <c r="C255" s="11">
        <v>10</v>
      </c>
      <c r="D255" s="11" t="s">
        <v>495</v>
      </c>
      <c r="E255" s="11" t="s">
        <v>157</v>
      </c>
      <c r="F255" s="11" t="s">
        <v>232</v>
      </c>
      <c r="G255" s="114">
        <v>7411300</v>
      </c>
      <c r="H255" s="114">
        <f t="shared" si="4"/>
        <v>-3250000</v>
      </c>
      <c r="I255" s="114">
        <v>4161300</v>
      </c>
      <c r="J255" s="114">
        <v>4142469.97</v>
      </c>
    </row>
    <row r="256" spans="1:10" ht="37.5">
      <c r="A256" s="51" t="s">
        <v>245</v>
      </c>
      <c r="B256" s="8" t="s">
        <v>279</v>
      </c>
      <c r="C256" s="11">
        <v>10</v>
      </c>
      <c r="D256" s="11" t="s">
        <v>495</v>
      </c>
      <c r="E256" s="11" t="s">
        <v>158</v>
      </c>
      <c r="F256" s="11" t="s">
        <v>469</v>
      </c>
      <c r="G256" s="114">
        <v>126299600</v>
      </c>
      <c r="H256" s="114">
        <f t="shared" si="4"/>
        <v>-3484000</v>
      </c>
      <c r="I256" s="114">
        <v>122815600</v>
      </c>
      <c r="J256" s="114">
        <f>J257+J261</f>
        <v>122741273.80000001</v>
      </c>
    </row>
    <row r="257" spans="1:10" ht="37.5">
      <c r="A257" s="51" t="s">
        <v>295</v>
      </c>
      <c r="B257" s="8" t="s">
        <v>279</v>
      </c>
      <c r="C257" s="11">
        <v>10</v>
      </c>
      <c r="D257" s="11" t="s">
        <v>495</v>
      </c>
      <c r="E257" s="11" t="s">
        <v>159</v>
      </c>
      <c r="F257" s="11" t="s">
        <v>469</v>
      </c>
      <c r="G257" s="114">
        <v>37751200</v>
      </c>
      <c r="H257" s="114">
        <f t="shared" si="4"/>
        <v>-12000</v>
      </c>
      <c r="I257" s="114">
        <v>37739200</v>
      </c>
      <c r="J257" s="114">
        <f>J259+J258</f>
        <v>37701237.24</v>
      </c>
    </row>
    <row r="258" spans="1:10" ht="37.5">
      <c r="A258" s="12" t="s">
        <v>313</v>
      </c>
      <c r="B258" s="8" t="s">
        <v>279</v>
      </c>
      <c r="C258" s="11">
        <v>10</v>
      </c>
      <c r="D258" s="11" t="s">
        <v>495</v>
      </c>
      <c r="E258" s="11" t="s">
        <v>159</v>
      </c>
      <c r="F258" s="11" t="s">
        <v>312</v>
      </c>
      <c r="G258" s="114">
        <v>607000</v>
      </c>
      <c r="H258" s="114">
        <f t="shared" si="4"/>
        <v>-2267.5999999999767</v>
      </c>
      <c r="I258" s="114">
        <v>604732.4</v>
      </c>
      <c r="J258" s="114">
        <v>569449.64</v>
      </c>
    </row>
    <row r="259" spans="1:10" ht="18.75">
      <c r="A259" s="12" t="s">
        <v>287</v>
      </c>
      <c r="B259" s="8" t="s">
        <v>279</v>
      </c>
      <c r="C259" s="11">
        <v>10</v>
      </c>
      <c r="D259" s="11" t="s">
        <v>495</v>
      </c>
      <c r="E259" s="11" t="s">
        <v>159</v>
      </c>
      <c r="F259" s="11" t="s">
        <v>230</v>
      </c>
      <c r="G259" s="114">
        <v>37144200</v>
      </c>
      <c r="H259" s="114">
        <f t="shared" si="4"/>
        <v>-9732.39999999851</v>
      </c>
      <c r="I259" s="114">
        <v>37134467.6</v>
      </c>
      <c r="J259" s="114">
        <f>J260</f>
        <v>37131787.6</v>
      </c>
    </row>
    <row r="260" spans="1:10" ht="18.75">
      <c r="A260" s="12" t="s">
        <v>231</v>
      </c>
      <c r="B260" s="8" t="s">
        <v>279</v>
      </c>
      <c r="C260" s="11">
        <v>10</v>
      </c>
      <c r="D260" s="11" t="s">
        <v>495</v>
      </c>
      <c r="E260" s="11" t="s">
        <v>159</v>
      </c>
      <c r="F260" s="11" t="s">
        <v>232</v>
      </c>
      <c r="G260" s="114">
        <v>37144200</v>
      </c>
      <c r="H260" s="114">
        <f t="shared" si="4"/>
        <v>-9732.39999999851</v>
      </c>
      <c r="I260" s="114">
        <v>37134467.6</v>
      </c>
      <c r="J260" s="114">
        <v>37131787.6</v>
      </c>
    </row>
    <row r="261" spans="1:10" ht="56.25">
      <c r="A261" s="64" t="s">
        <v>246</v>
      </c>
      <c r="B261" s="8" t="s">
        <v>279</v>
      </c>
      <c r="C261" s="11">
        <v>10</v>
      </c>
      <c r="D261" s="11" t="s">
        <v>495</v>
      </c>
      <c r="E261" s="11" t="s">
        <v>160</v>
      </c>
      <c r="F261" s="11" t="s">
        <v>469</v>
      </c>
      <c r="G261" s="114">
        <v>88548400</v>
      </c>
      <c r="H261" s="114">
        <f t="shared" si="4"/>
        <v>-3472000</v>
      </c>
      <c r="I261" s="114">
        <v>85076400</v>
      </c>
      <c r="J261" s="114">
        <f>J263+J262</f>
        <v>85040036.56</v>
      </c>
    </row>
    <row r="262" spans="1:10" ht="37.5">
      <c r="A262" s="12" t="s">
        <v>313</v>
      </c>
      <c r="B262" s="8" t="s">
        <v>279</v>
      </c>
      <c r="C262" s="11">
        <v>10</v>
      </c>
      <c r="D262" s="11" t="s">
        <v>495</v>
      </c>
      <c r="E262" s="11" t="s">
        <v>160</v>
      </c>
      <c r="F262" s="11" t="s">
        <v>312</v>
      </c>
      <c r="G262" s="114">
        <v>1304000</v>
      </c>
      <c r="H262" s="114">
        <f t="shared" si="4"/>
        <v>2447858.45</v>
      </c>
      <c r="I262" s="114">
        <v>3751858.45</v>
      </c>
      <c r="J262" s="114">
        <v>3726641.22</v>
      </c>
    </row>
    <row r="263" spans="1:10" ht="18.75">
      <c r="A263" s="12" t="s">
        <v>287</v>
      </c>
      <c r="B263" s="8" t="s">
        <v>279</v>
      </c>
      <c r="C263" s="11">
        <v>10</v>
      </c>
      <c r="D263" s="11" t="s">
        <v>495</v>
      </c>
      <c r="E263" s="11" t="s">
        <v>160</v>
      </c>
      <c r="F263" s="11" t="s">
        <v>230</v>
      </c>
      <c r="G263" s="114">
        <v>87244400</v>
      </c>
      <c r="H263" s="114">
        <f t="shared" si="4"/>
        <v>-5919858.450000003</v>
      </c>
      <c r="I263" s="114">
        <v>81324541.55</v>
      </c>
      <c r="J263" s="114">
        <f>J264</f>
        <v>81313395.34</v>
      </c>
    </row>
    <row r="264" spans="1:10" ht="37.5">
      <c r="A264" s="12" t="s">
        <v>233</v>
      </c>
      <c r="B264" s="8" t="s">
        <v>279</v>
      </c>
      <c r="C264" s="11">
        <v>10</v>
      </c>
      <c r="D264" s="11" t="s">
        <v>495</v>
      </c>
      <c r="E264" s="11" t="s">
        <v>160</v>
      </c>
      <c r="F264" s="11" t="s">
        <v>234</v>
      </c>
      <c r="G264" s="114">
        <v>87244400</v>
      </c>
      <c r="H264" s="114">
        <f t="shared" si="4"/>
        <v>-5919858.450000003</v>
      </c>
      <c r="I264" s="114">
        <v>81324541.55</v>
      </c>
      <c r="J264" s="114">
        <v>81313395.34</v>
      </c>
    </row>
    <row r="265" spans="1:10" ht="37.5">
      <c r="A265" s="51" t="s">
        <v>247</v>
      </c>
      <c r="B265" s="8" t="s">
        <v>279</v>
      </c>
      <c r="C265" s="11">
        <v>10</v>
      </c>
      <c r="D265" s="11" t="s">
        <v>495</v>
      </c>
      <c r="E265" s="11" t="s">
        <v>161</v>
      </c>
      <c r="F265" s="11" t="s">
        <v>469</v>
      </c>
      <c r="G265" s="114">
        <v>1283200</v>
      </c>
      <c r="H265" s="114">
        <f t="shared" si="4"/>
        <v>-166300</v>
      </c>
      <c r="I265" s="114">
        <v>1116900</v>
      </c>
      <c r="J265" s="114">
        <f>J266+J270</f>
        <v>1080502.76</v>
      </c>
    </row>
    <row r="266" spans="1:10" ht="56.25">
      <c r="A266" s="51" t="s">
        <v>296</v>
      </c>
      <c r="B266" s="8" t="s">
        <v>279</v>
      </c>
      <c r="C266" s="11">
        <v>10</v>
      </c>
      <c r="D266" s="11" t="s">
        <v>495</v>
      </c>
      <c r="E266" s="11" t="s">
        <v>162</v>
      </c>
      <c r="F266" s="11" t="s">
        <v>469</v>
      </c>
      <c r="G266" s="114">
        <v>251200</v>
      </c>
      <c r="H266" s="114">
        <f t="shared" si="4"/>
        <v>-16300</v>
      </c>
      <c r="I266" s="114">
        <v>234900</v>
      </c>
      <c r="J266" s="114">
        <f>J268+J267</f>
        <v>227489.05000000002</v>
      </c>
    </row>
    <row r="267" spans="1:10" ht="37.5">
      <c r="A267" s="12" t="s">
        <v>313</v>
      </c>
      <c r="B267" s="8" t="s">
        <v>279</v>
      </c>
      <c r="C267" s="11">
        <v>10</v>
      </c>
      <c r="D267" s="11" t="s">
        <v>495</v>
      </c>
      <c r="E267" s="11" t="s">
        <v>162</v>
      </c>
      <c r="F267" s="11" t="s">
        <v>312</v>
      </c>
      <c r="G267" s="114">
        <v>4600</v>
      </c>
      <c r="H267" s="114">
        <f t="shared" si="4"/>
        <v>0</v>
      </c>
      <c r="I267" s="114">
        <v>4600</v>
      </c>
      <c r="J267" s="114">
        <v>3488.54</v>
      </c>
    </row>
    <row r="268" spans="1:10" ht="18.75">
      <c r="A268" s="12" t="s">
        <v>287</v>
      </c>
      <c r="B268" s="8" t="s">
        <v>279</v>
      </c>
      <c r="C268" s="11">
        <v>10</v>
      </c>
      <c r="D268" s="11" t="s">
        <v>495</v>
      </c>
      <c r="E268" s="11" t="s">
        <v>162</v>
      </c>
      <c r="F268" s="11" t="s">
        <v>230</v>
      </c>
      <c r="G268" s="114">
        <v>246600</v>
      </c>
      <c r="H268" s="114">
        <f t="shared" si="4"/>
        <v>-16300</v>
      </c>
      <c r="I268" s="114">
        <v>230300</v>
      </c>
      <c r="J268" s="114">
        <f>J269</f>
        <v>224000.51</v>
      </c>
    </row>
    <row r="269" spans="1:10" ht="18.75">
      <c r="A269" s="12" t="s">
        <v>231</v>
      </c>
      <c r="B269" s="8" t="s">
        <v>279</v>
      </c>
      <c r="C269" s="11">
        <v>10</v>
      </c>
      <c r="D269" s="11" t="s">
        <v>495</v>
      </c>
      <c r="E269" s="11" t="s">
        <v>162</v>
      </c>
      <c r="F269" s="11" t="s">
        <v>232</v>
      </c>
      <c r="G269" s="114">
        <v>246600</v>
      </c>
      <c r="H269" s="114">
        <f t="shared" si="4"/>
        <v>-16300</v>
      </c>
      <c r="I269" s="114">
        <v>230300</v>
      </c>
      <c r="J269" s="114">
        <v>224000.51</v>
      </c>
    </row>
    <row r="270" spans="1:10" ht="56.25">
      <c r="A270" s="51" t="s">
        <v>250</v>
      </c>
      <c r="B270" s="8" t="s">
        <v>279</v>
      </c>
      <c r="C270" s="11">
        <v>10</v>
      </c>
      <c r="D270" s="11" t="s">
        <v>495</v>
      </c>
      <c r="E270" s="11" t="s">
        <v>163</v>
      </c>
      <c r="F270" s="11" t="s">
        <v>469</v>
      </c>
      <c r="G270" s="114">
        <v>1032000</v>
      </c>
      <c r="H270" s="114">
        <f aca="true" t="shared" si="5" ref="H270:H333">I270-G270</f>
        <v>-150000</v>
      </c>
      <c r="I270" s="114">
        <v>882000</v>
      </c>
      <c r="J270" s="114">
        <f>J271+J272</f>
        <v>853013.71</v>
      </c>
    </row>
    <row r="271" spans="1:10" ht="37.5">
      <c r="A271" s="12" t="s">
        <v>313</v>
      </c>
      <c r="B271" s="8" t="s">
        <v>279</v>
      </c>
      <c r="C271" s="11">
        <v>10</v>
      </c>
      <c r="D271" s="11" t="s">
        <v>495</v>
      </c>
      <c r="E271" s="11" t="s">
        <v>163</v>
      </c>
      <c r="F271" s="11" t="s">
        <v>312</v>
      </c>
      <c r="G271" s="114">
        <v>15000</v>
      </c>
      <c r="H271" s="114">
        <f t="shared" si="5"/>
        <v>24991.68</v>
      </c>
      <c r="I271" s="114">
        <v>39991.68</v>
      </c>
      <c r="J271" s="114">
        <v>32815.83</v>
      </c>
    </row>
    <row r="272" spans="1:10" ht="18.75">
      <c r="A272" s="12" t="s">
        <v>287</v>
      </c>
      <c r="B272" s="8" t="s">
        <v>279</v>
      </c>
      <c r="C272" s="11">
        <v>10</v>
      </c>
      <c r="D272" s="11" t="s">
        <v>495</v>
      </c>
      <c r="E272" s="11" t="s">
        <v>163</v>
      </c>
      <c r="F272" s="11" t="s">
        <v>230</v>
      </c>
      <c r="G272" s="114">
        <v>1017000</v>
      </c>
      <c r="H272" s="114">
        <f t="shared" si="5"/>
        <v>-174991.68000000005</v>
      </c>
      <c r="I272" s="114">
        <v>842008.32</v>
      </c>
      <c r="J272" s="114">
        <f>J273</f>
        <v>820197.88</v>
      </c>
    </row>
    <row r="273" spans="1:10" ht="37.5">
      <c r="A273" s="12" t="s">
        <v>233</v>
      </c>
      <c r="B273" s="8" t="s">
        <v>279</v>
      </c>
      <c r="C273" s="11">
        <v>10</v>
      </c>
      <c r="D273" s="11" t="s">
        <v>495</v>
      </c>
      <c r="E273" s="11" t="s">
        <v>163</v>
      </c>
      <c r="F273" s="11" t="s">
        <v>234</v>
      </c>
      <c r="G273" s="114">
        <v>1017000</v>
      </c>
      <c r="H273" s="114">
        <f t="shared" si="5"/>
        <v>-174991.68000000005</v>
      </c>
      <c r="I273" s="114">
        <v>842008.32</v>
      </c>
      <c r="J273" s="114">
        <v>820197.88</v>
      </c>
    </row>
    <row r="274" spans="1:10" ht="37.5">
      <c r="A274" s="51" t="s">
        <v>203</v>
      </c>
      <c r="B274" s="8" t="s">
        <v>279</v>
      </c>
      <c r="C274" s="11">
        <v>10</v>
      </c>
      <c r="D274" s="11" t="s">
        <v>495</v>
      </c>
      <c r="E274" s="11" t="s">
        <v>164</v>
      </c>
      <c r="F274" s="11" t="s">
        <v>469</v>
      </c>
      <c r="G274" s="114">
        <v>6369500</v>
      </c>
      <c r="H274" s="114">
        <f t="shared" si="5"/>
        <v>1799000</v>
      </c>
      <c r="I274" s="114">
        <v>8168500</v>
      </c>
      <c r="J274" s="114">
        <f>J275</f>
        <v>6168499.91</v>
      </c>
    </row>
    <row r="275" spans="1:10" ht="37.5">
      <c r="A275" s="12" t="s">
        <v>297</v>
      </c>
      <c r="B275" s="8" t="s">
        <v>279</v>
      </c>
      <c r="C275" s="11">
        <v>10</v>
      </c>
      <c r="D275" s="11" t="s">
        <v>495</v>
      </c>
      <c r="E275" s="11" t="s">
        <v>165</v>
      </c>
      <c r="F275" s="11" t="s">
        <v>469</v>
      </c>
      <c r="G275" s="114">
        <v>6369500</v>
      </c>
      <c r="H275" s="114">
        <f t="shared" si="5"/>
        <v>1799000</v>
      </c>
      <c r="I275" s="114">
        <v>8168500</v>
      </c>
      <c r="J275" s="114">
        <f>J277+J276</f>
        <v>6168499.91</v>
      </c>
    </row>
    <row r="276" spans="1:10" ht="37.5">
      <c r="A276" s="12" t="s">
        <v>313</v>
      </c>
      <c r="B276" s="8" t="s">
        <v>279</v>
      </c>
      <c r="C276" s="11">
        <v>10</v>
      </c>
      <c r="D276" s="11" t="s">
        <v>495</v>
      </c>
      <c r="E276" s="11" t="s">
        <v>165</v>
      </c>
      <c r="F276" s="11" t="s">
        <v>312</v>
      </c>
      <c r="G276" s="114">
        <v>104000</v>
      </c>
      <c r="H276" s="114">
        <f t="shared" si="5"/>
        <v>-10358.720000000001</v>
      </c>
      <c r="I276" s="114">
        <v>93641.28</v>
      </c>
      <c r="J276" s="114">
        <v>93641.19</v>
      </c>
    </row>
    <row r="277" spans="1:10" ht="18.75">
      <c r="A277" s="12" t="s">
        <v>287</v>
      </c>
      <c r="B277" s="8" t="s">
        <v>279</v>
      </c>
      <c r="C277" s="11">
        <v>10</v>
      </c>
      <c r="D277" s="11" t="s">
        <v>495</v>
      </c>
      <c r="E277" s="11" t="s">
        <v>165</v>
      </c>
      <c r="F277" s="11" t="s">
        <v>230</v>
      </c>
      <c r="G277" s="114">
        <v>6265500</v>
      </c>
      <c r="H277" s="114">
        <f t="shared" si="5"/>
        <v>1809358.7199999997</v>
      </c>
      <c r="I277" s="114">
        <v>8074858.72</v>
      </c>
      <c r="J277" s="114">
        <f>J278</f>
        <v>6074858.72</v>
      </c>
    </row>
    <row r="278" spans="1:10" ht="18.75">
      <c r="A278" s="12" t="s">
        <v>231</v>
      </c>
      <c r="B278" s="8" t="s">
        <v>279</v>
      </c>
      <c r="C278" s="11">
        <v>10</v>
      </c>
      <c r="D278" s="11" t="s">
        <v>495</v>
      </c>
      <c r="E278" s="11" t="s">
        <v>165</v>
      </c>
      <c r="F278" s="11" t="s">
        <v>232</v>
      </c>
      <c r="G278" s="114">
        <v>6265500</v>
      </c>
      <c r="H278" s="114">
        <f t="shared" si="5"/>
        <v>1809358.7199999997</v>
      </c>
      <c r="I278" s="114">
        <v>8074858.72</v>
      </c>
      <c r="J278" s="114">
        <v>6074858.72</v>
      </c>
    </row>
    <row r="279" spans="1:10" ht="37.5">
      <c r="A279" s="51" t="s">
        <v>209</v>
      </c>
      <c r="B279" s="8" t="s">
        <v>279</v>
      </c>
      <c r="C279" s="11">
        <v>10</v>
      </c>
      <c r="D279" s="11" t="s">
        <v>495</v>
      </c>
      <c r="E279" s="11" t="s">
        <v>166</v>
      </c>
      <c r="F279" s="11" t="s">
        <v>469</v>
      </c>
      <c r="G279" s="114">
        <v>285100</v>
      </c>
      <c r="H279" s="114">
        <f t="shared" si="5"/>
        <v>-51100</v>
      </c>
      <c r="I279" s="114">
        <v>234000</v>
      </c>
      <c r="J279" s="114">
        <f>J280+J284</f>
        <v>217166.91</v>
      </c>
    </row>
    <row r="280" spans="1:10" ht="56.25">
      <c r="A280" s="51" t="s">
        <v>298</v>
      </c>
      <c r="B280" s="8" t="s">
        <v>279</v>
      </c>
      <c r="C280" s="11">
        <v>10</v>
      </c>
      <c r="D280" s="11" t="s">
        <v>495</v>
      </c>
      <c r="E280" s="11" t="s">
        <v>167</v>
      </c>
      <c r="F280" s="11" t="s">
        <v>469</v>
      </c>
      <c r="G280" s="114">
        <v>203500</v>
      </c>
      <c r="H280" s="114">
        <f t="shared" si="5"/>
        <v>-12600</v>
      </c>
      <c r="I280" s="114">
        <v>190900</v>
      </c>
      <c r="J280" s="114">
        <f>J281+J282</f>
        <v>177818.93</v>
      </c>
    </row>
    <row r="281" spans="1:10" ht="37.5">
      <c r="A281" s="12" t="s">
        <v>313</v>
      </c>
      <c r="B281" s="8" t="s">
        <v>279</v>
      </c>
      <c r="C281" s="11">
        <v>10</v>
      </c>
      <c r="D281" s="11" t="s">
        <v>495</v>
      </c>
      <c r="E281" s="11" t="s">
        <v>167</v>
      </c>
      <c r="F281" s="11" t="s">
        <v>312</v>
      </c>
      <c r="G281" s="114">
        <v>3500</v>
      </c>
      <c r="H281" s="114">
        <f t="shared" si="5"/>
        <v>2139.58</v>
      </c>
      <c r="I281" s="114">
        <v>5639.58</v>
      </c>
      <c r="J281" s="114">
        <v>4429.9</v>
      </c>
    </row>
    <row r="282" spans="1:10" ht="18.75">
      <c r="A282" s="12" t="s">
        <v>287</v>
      </c>
      <c r="B282" s="8" t="s">
        <v>279</v>
      </c>
      <c r="C282" s="11">
        <v>10</v>
      </c>
      <c r="D282" s="11" t="s">
        <v>495</v>
      </c>
      <c r="E282" s="11" t="s">
        <v>167</v>
      </c>
      <c r="F282" s="11">
        <v>300</v>
      </c>
      <c r="G282" s="114">
        <v>200000</v>
      </c>
      <c r="H282" s="114">
        <f t="shared" si="5"/>
        <v>-14739.579999999987</v>
      </c>
      <c r="I282" s="114">
        <v>185260.42</v>
      </c>
      <c r="J282" s="114">
        <f>J283</f>
        <v>173389.03</v>
      </c>
    </row>
    <row r="283" spans="1:10" ht="37.5">
      <c r="A283" s="12" t="s">
        <v>233</v>
      </c>
      <c r="B283" s="8" t="s">
        <v>279</v>
      </c>
      <c r="C283" s="11">
        <v>10</v>
      </c>
      <c r="D283" s="11" t="s">
        <v>495</v>
      </c>
      <c r="E283" s="11" t="s">
        <v>167</v>
      </c>
      <c r="F283" s="11" t="s">
        <v>234</v>
      </c>
      <c r="G283" s="114">
        <v>200000</v>
      </c>
      <c r="H283" s="114">
        <f t="shared" si="5"/>
        <v>-14739.579999999987</v>
      </c>
      <c r="I283" s="114">
        <v>185260.42</v>
      </c>
      <c r="J283" s="114">
        <v>173389.03</v>
      </c>
    </row>
    <row r="284" spans="1:10" ht="56.25">
      <c r="A284" s="51" t="s">
        <v>305</v>
      </c>
      <c r="B284" s="8" t="s">
        <v>279</v>
      </c>
      <c r="C284" s="11">
        <v>10</v>
      </c>
      <c r="D284" s="11" t="s">
        <v>495</v>
      </c>
      <c r="E284" s="11" t="s">
        <v>168</v>
      </c>
      <c r="F284" s="11" t="s">
        <v>469</v>
      </c>
      <c r="G284" s="114">
        <v>81600</v>
      </c>
      <c r="H284" s="114">
        <f t="shared" si="5"/>
        <v>-38500</v>
      </c>
      <c r="I284" s="114">
        <v>43100</v>
      </c>
      <c r="J284" s="114">
        <f>J286+J285</f>
        <v>39347.98</v>
      </c>
    </row>
    <row r="285" spans="1:10" ht="37.5">
      <c r="A285" s="12" t="s">
        <v>313</v>
      </c>
      <c r="B285" s="8" t="s">
        <v>279</v>
      </c>
      <c r="C285" s="11">
        <v>10</v>
      </c>
      <c r="D285" s="11" t="s">
        <v>495</v>
      </c>
      <c r="E285" s="11" t="s">
        <v>168</v>
      </c>
      <c r="F285" s="11" t="s">
        <v>312</v>
      </c>
      <c r="G285" s="114">
        <v>1700</v>
      </c>
      <c r="H285" s="114">
        <f t="shared" si="5"/>
        <v>0</v>
      </c>
      <c r="I285" s="114">
        <v>1700</v>
      </c>
      <c r="J285" s="114">
        <v>602.07</v>
      </c>
    </row>
    <row r="286" spans="1:10" ht="18.75">
      <c r="A286" s="12" t="s">
        <v>287</v>
      </c>
      <c r="B286" s="8" t="s">
        <v>279</v>
      </c>
      <c r="C286" s="11">
        <v>10</v>
      </c>
      <c r="D286" s="11" t="s">
        <v>495</v>
      </c>
      <c r="E286" s="11" t="s">
        <v>168</v>
      </c>
      <c r="F286" s="11" t="s">
        <v>230</v>
      </c>
      <c r="G286" s="114">
        <v>79900</v>
      </c>
      <c r="H286" s="114">
        <f t="shared" si="5"/>
        <v>-38500</v>
      </c>
      <c r="I286" s="114">
        <v>41400</v>
      </c>
      <c r="J286" s="114">
        <f>J287</f>
        <v>38745.91</v>
      </c>
    </row>
    <row r="287" spans="1:10" ht="18.75">
      <c r="A287" s="12" t="s">
        <v>231</v>
      </c>
      <c r="B287" s="8" t="s">
        <v>279</v>
      </c>
      <c r="C287" s="11">
        <v>10</v>
      </c>
      <c r="D287" s="11" t="s">
        <v>495</v>
      </c>
      <c r="E287" s="11" t="s">
        <v>168</v>
      </c>
      <c r="F287" s="11" t="s">
        <v>232</v>
      </c>
      <c r="G287" s="114">
        <v>79900</v>
      </c>
      <c r="H287" s="114">
        <f t="shared" si="5"/>
        <v>-38500</v>
      </c>
      <c r="I287" s="114">
        <v>41400</v>
      </c>
      <c r="J287" s="114">
        <v>38745.91</v>
      </c>
    </row>
    <row r="288" spans="1:10" ht="56.25">
      <c r="A288" s="51" t="s">
        <v>454</v>
      </c>
      <c r="B288" s="8" t="s">
        <v>279</v>
      </c>
      <c r="C288" s="11">
        <v>10</v>
      </c>
      <c r="D288" s="11" t="s">
        <v>495</v>
      </c>
      <c r="E288" s="11" t="s">
        <v>169</v>
      </c>
      <c r="F288" s="11" t="s">
        <v>469</v>
      </c>
      <c r="G288" s="114">
        <v>65400</v>
      </c>
      <c r="H288" s="114">
        <f t="shared" si="5"/>
        <v>-40000</v>
      </c>
      <c r="I288" s="114">
        <v>25400</v>
      </c>
      <c r="J288" s="114">
        <f>J290+J289</f>
        <v>18126.460000000003</v>
      </c>
    </row>
    <row r="289" spans="1:10" ht="37.5">
      <c r="A289" s="12" t="s">
        <v>313</v>
      </c>
      <c r="B289" s="8" t="s">
        <v>279</v>
      </c>
      <c r="C289" s="11">
        <v>10</v>
      </c>
      <c r="D289" s="11" t="s">
        <v>495</v>
      </c>
      <c r="E289" s="11" t="s">
        <v>169</v>
      </c>
      <c r="F289" s="11" t="s">
        <v>312</v>
      </c>
      <c r="G289" s="114">
        <v>1000</v>
      </c>
      <c r="H289" s="114">
        <f t="shared" si="5"/>
        <v>534.8</v>
      </c>
      <c r="I289" s="114">
        <v>1534.8</v>
      </c>
      <c r="J289" s="114">
        <v>648.56</v>
      </c>
    </row>
    <row r="290" spans="1:10" ht="18.75">
      <c r="A290" s="12" t="s">
        <v>287</v>
      </c>
      <c r="B290" s="8" t="s">
        <v>279</v>
      </c>
      <c r="C290" s="11">
        <v>10</v>
      </c>
      <c r="D290" s="11" t="s">
        <v>495</v>
      </c>
      <c r="E290" s="11" t="s">
        <v>169</v>
      </c>
      <c r="F290" s="11" t="s">
        <v>230</v>
      </c>
      <c r="G290" s="114">
        <v>64400</v>
      </c>
      <c r="H290" s="114">
        <f t="shared" si="5"/>
        <v>-40534.8</v>
      </c>
      <c r="I290" s="114">
        <v>23865.2</v>
      </c>
      <c r="J290" s="114">
        <f>J291</f>
        <v>17477.9</v>
      </c>
    </row>
    <row r="291" spans="1:10" ht="37.5">
      <c r="A291" s="12" t="s">
        <v>233</v>
      </c>
      <c r="B291" s="8" t="s">
        <v>279</v>
      </c>
      <c r="C291" s="11">
        <v>10</v>
      </c>
      <c r="D291" s="11" t="s">
        <v>495</v>
      </c>
      <c r="E291" s="11" t="s">
        <v>169</v>
      </c>
      <c r="F291" s="11" t="s">
        <v>234</v>
      </c>
      <c r="G291" s="114">
        <v>64400</v>
      </c>
      <c r="H291" s="114">
        <f t="shared" si="5"/>
        <v>-40534.8</v>
      </c>
      <c r="I291" s="114">
        <v>23865.2</v>
      </c>
      <c r="J291" s="114">
        <v>17477.9</v>
      </c>
    </row>
    <row r="292" spans="1:10" ht="18.75" customHeight="1">
      <c r="A292" s="51" t="s">
        <v>210</v>
      </c>
      <c r="B292" s="8" t="s">
        <v>279</v>
      </c>
      <c r="C292" s="11">
        <v>10</v>
      </c>
      <c r="D292" s="11" t="s">
        <v>495</v>
      </c>
      <c r="E292" s="11" t="s">
        <v>170</v>
      </c>
      <c r="F292" s="11" t="s">
        <v>469</v>
      </c>
      <c r="G292" s="114">
        <v>1382000</v>
      </c>
      <c r="H292" s="114">
        <f t="shared" si="5"/>
        <v>70000</v>
      </c>
      <c r="I292" s="114">
        <v>1452000</v>
      </c>
      <c r="J292" s="114">
        <f>J294+J293</f>
        <v>1451450</v>
      </c>
    </row>
    <row r="293" spans="1:10" ht="37.5">
      <c r="A293" s="12" t="s">
        <v>313</v>
      </c>
      <c r="B293" s="8" t="s">
        <v>279</v>
      </c>
      <c r="C293" s="11">
        <v>10</v>
      </c>
      <c r="D293" s="11" t="s">
        <v>495</v>
      </c>
      <c r="E293" s="11" t="s">
        <v>170</v>
      </c>
      <c r="F293" s="11" t="s">
        <v>312</v>
      </c>
      <c r="G293" s="114">
        <v>23000</v>
      </c>
      <c r="H293" s="114">
        <f t="shared" si="5"/>
        <v>-1400</v>
      </c>
      <c r="I293" s="114">
        <v>21600</v>
      </c>
      <c r="J293" s="114">
        <v>21450</v>
      </c>
    </row>
    <row r="294" spans="1:10" ht="18.75">
      <c r="A294" s="12" t="s">
        <v>287</v>
      </c>
      <c r="B294" s="8" t="s">
        <v>279</v>
      </c>
      <c r="C294" s="11">
        <v>10</v>
      </c>
      <c r="D294" s="11" t="s">
        <v>495</v>
      </c>
      <c r="E294" s="11" t="s">
        <v>170</v>
      </c>
      <c r="F294" s="11" t="s">
        <v>230</v>
      </c>
      <c r="G294" s="114">
        <v>1359000</v>
      </c>
      <c r="H294" s="114">
        <f t="shared" si="5"/>
        <v>71400</v>
      </c>
      <c r="I294" s="114">
        <v>1430400</v>
      </c>
      <c r="J294" s="114">
        <f>J295</f>
        <v>1430000</v>
      </c>
    </row>
    <row r="295" spans="1:10" ht="18.75">
      <c r="A295" s="12" t="s">
        <v>231</v>
      </c>
      <c r="B295" s="8" t="s">
        <v>279</v>
      </c>
      <c r="C295" s="11">
        <v>10</v>
      </c>
      <c r="D295" s="11" t="s">
        <v>495</v>
      </c>
      <c r="E295" s="11" t="s">
        <v>170</v>
      </c>
      <c r="F295" s="11" t="s">
        <v>232</v>
      </c>
      <c r="G295" s="114">
        <v>1359000</v>
      </c>
      <c r="H295" s="114">
        <f t="shared" si="5"/>
        <v>71400</v>
      </c>
      <c r="I295" s="114">
        <v>1430400</v>
      </c>
      <c r="J295" s="114">
        <v>1430000</v>
      </c>
    </row>
    <row r="296" spans="1:10" ht="37.5">
      <c r="A296" s="51" t="s">
        <v>522</v>
      </c>
      <c r="B296" s="8" t="s">
        <v>279</v>
      </c>
      <c r="C296" s="11">
        <v>10</v>
      </c>
      <c r="D296" s="11" t="s">
        <v>495</v>
      </c>
      <c r="E296" s="11" t="s">
        <v>171</v>
      </c>
      <c r="F296" s="11" t="s">
        <v>469</v>
      </c>
      <c r="G296" s="114">
        <v>266000</v>
      </c>
      <c r="H296" s="114">
        <f t="shared" si="5"/>
        <v>33000</v>
      </c>
      <c r="I296" s="114">
        <v>299000</v>
      </c>
      <c r="J296" s="114">
        <f>J298+J297</f>
        <v>298769.80000000005</v>
      </c>
    </row>
    <row r="297" spans="1:10" ht="37.5">
      <c r="A297" s="12" t="s">
        <v>313</v>
      </c>
      <c r="B297" s="8" t="s">
        <v>279</v>
      </c>
      <c r="C297" s="11">
        <v>10</v>
      </c>
      <c r="D297" s="11" t="s">
        <v>495</v>
      </c>
      <c r="E297" s="11" t="s">
        <v>171</v>
      </c>
      <c r="F297" s="11" t="s">
        <v>312</v>
      </c>
      <c r="G297" s="114">
        <v>3000</v>
      </c>
      <c r="H297" s="114">
        <f t="shared" si="5"/>
        <v>1448.2200000000003</v>
      </c>
      <c r="I297" s="114">
        <v>4448.22</v>
      </c>
      <c r="J297" s="114">
        <v>4218.02</v>
      </c>
    </row>
    <row r="298" spans="1:10" ht="18.75">
      <c r="A298" s="12" t="s">
        <v>287</v>
      </c>
      <c r="B298" s="8" t="s">
        <v>279</v>
      </c>
      <c r="C298" s="11">
        <v>10</v>
      </c>
      <c r="D298" s="11" t="s">
        <v>495</v>
      </c>
      <c r="E298" s="11" t="s">
        <v>171</v>
      </c>
      <c r="F298" s="11" t="s">
        <v>230</v>
      </c>
      <c r="G298" s="114">
        <v>263000</v>
      </c>
      <c r="H298" s="114">
        <f t="shared" si="5"/>
        <v>31551.780000000028</v>
      </c>
      <c r="I298" s="114">
        <v>294551.78</v>
      </c>
      <c r="J298" s="114">
        <f>J299</f>
        <v>294551.78</v>
      </c>
    </row>
    <row r="299" spans="1:10" ht="18.75">
      <c r="A299" s="12" t="s">
        <v>231</v>
      </c>
      <c r="B299" s="8" t="s">
        <v>279</v>
      </c>
      <c r="C299" s="11">
        <v>10</v>
      </c>
      <c r="D299" s="11" t="s">
        <v>495</v>
      </c>
      <c r="E299" s="11" t="s">
        <v>171</v>
      </c>
      <c r="F299" s="11" t="s">
        <v>232</v>
      </c>
      <c r="G299" s="114">
        <v>263000</v>
      </c>
      <c r="H299" s="114">
        <f t="shared" si="5"/>
        <v>31551.780000000028</v>
      </c>
      <c r="I299" s="114">
        <v>294551.78</v>
      </c>
      <c r="J299" s="114">
        <v>294551.78</v>
      </c>
    </row>
    <row r="300" spans="1:10" ht="37.5">
      <c r="A300" s="51" t="s">
        <v>453</v>
      </c>
      <c r="B300" s="8" t="s">
        <v>279</v>
      </c>
      <c r="C300" s="11">
        <v>10</v>
      </c>
      <c r="D300" s="11" t="s">
        <v>495</v>
      </c>
      <c r="E300" s="11" t="s">
        <v>172</v>
      </c>
      <c r="F300" s="11" t="s">
        <v>469</v>
      </c>
      <c r="G300" s="114">
        <v>1029100</v>
      </c>
      <c r="H300" s="114">
        <f t="shared" si="5"/>
        <v>139900</v>
      </c>
      <c r="I300" s="114">
        <v>1169000</v>
      </c>
      <c r="J300" s="114">
        <f>J302+J301</f>
        <v>1143806.66</v>
      </c>
    </row>
    <row r="301" spans="1:10" ht="37.5">
      <c r="A301" s="12" t="s">
        <v>313</v>
      </c>
      <c r="B301" s="8" t="s">
        <v>279</v>
      </c>
      <c r="C301" s="11">
        <v>10</v>
      </c>
      <c r="D301" s="11" t="s">
        <v>495</v>
      </c>
      <c r="E301" s="11" t="s">
        <v>172</v>
      </c>
      <c r="F301" s="11" t="s">
        <v>312</v>
      </c>
      <c r="G301" s="114">
        <v>18000</v>
      </c>
      <c r="H301" s="114">
        <f t="shared" si="5"/>
        <v>1400</v>
      </c>
      <c r="I301" s="114">
        <v>19400</v>
      </c>
      <c r="J301" s="114">
        <v>16974.26</v>
      </c>
    </row>
    <row r="302" spans="1:10" ht="18.75">
      <c r="A302" s="12" t="s">
        <v>287</v>
      </c>
      <c r="B302" s="8" t="s">
        <v>279</v>
      </c>
      <c r="C302" s="11">
        <v>10</v>
      </c>
      <c r="D302" s="11" t="s">
        <v>495</v>
      </c>
      <c r="E302" s="11" t="s">
        <v>172</v>
      </c>
      <c r="F302" s="11" t="s">
        <v>230</v>
      </c>
      <c r="G302" s="114">
        <v>1011100</v>
      </c>
      <c r="H302" s="114">
        <f t="shared" si="5"/>
        <v>138500</v>
      </c>
      <c r="I302" s="114">
        <v>1149600</v>
      </c>
      <c r="J302" s="114">
        <f>J303</f>
        <v>1126832.4</v>
      </c>
    </row>
    <row r="303" spans="1:10" ht="18.75">
      <c r="A303" s="12" t="s">
        <v>231</v>
      </c>
      <c r="B303" s="8" t="s">
        <v>279</v>
      </c>
      <c r="C303" s="11">
        <v>10</v>
      </c>
      <c r="D303" s="11" t="s">
        <v>495</v>
      </c>
      <c r="E303" s="11" t="s">
        <v>172</v>
      </c>
      <c r="F303" s="11" t="s">
        <v>232</v>
      </c>
      <c r="G303" s="114">
        <v>1011100</v>
      </c>
      <c r="H303" s="114">
        <f t="shared" si="5"/>
        <v>138500</v>
      </c>
      <c r="I303" s="114">
        <v>1149600</v>
      </c>
      <c r="J303" s="114">
        <v>1126832.4</v>
      </c>
    </row>
    <row r="304" spans="1:10" ht="18.75">
      <c r="A304" s="16" t="s">
        <v>387</v>
      </c>
      <c r="B304" s="8" t="s">
        <v>279</v>
      </c>
      <c r="C304" s="13" t="s">
        <v>494</v>
      </c>
      <c r="D304" s="13" t="s">
        <v>495</v>
      </c>
      <c r="E304" s="13" t="s">
        <v>151</v>
      </c>
      <c r="F304" s="17" t="s">
        <v>469</v>
      </c>
      <c r="G304" s="114">
        <v>1667479</v>
      </c>
      <c r="H304" s="114">
        <f t="shared" si="5"/>
        <v>-251000</v>
      </c>
      <c r="I304" s="114">
        <v>1416479</v>
      </c>
      <c r="J304" s="114">
        <f>J306+J305+J308</f>
        <v>1341473.8</v>
      </c>
    </row>
    <row r="305" spans="1:10" ht="37.5">
      <c r="A305" s="12" t="s">
        <v>313</v>
      </c>
      <c r="B305" s="8" t="s">
        <v>279</v>
      </c>
      <c r="C305" s="13" t="s">
        <v>494</v>
      </c>
      <c r="D305" s="13" t="s">
        <v>495</v>
      </c>
      <c r="E305" s="13" t="s">
        <v>151</v>
      </c>
      <c r="F305" s="17" t="s">
        <v>312</v>
      </c>
      <c r="G305" s="114">
        <v>89626</v>
      </c>
      <c r="H305" s="114">
        <f t="shared" si="5"/>
        <v>-74998</v>
      </c>
      <c r="I305" s="114">
        <v>14628</v>
      </c>
      <c r="J305" s="114">
        <v>13666.58</v>
      </c>
    </row>
    <row r="306" spans="1:10" ht="18.75">
      <c r="A306" s="12" t="s">
        <v>287</v>
      </c>
      <c r="B306" s="8" t="s">
        <v>279</v>
      </c>
      <c r="C306" s="13" t="s">
        <v>494</v>
      </c>
      <c r="D306" s="13" t="s">
        <v>495</v>
      </c>
      <c r="E306" s="13" t="s">
        <v>151</v>
      </c>
      <c r="F306" s="17" t="s">
        <v>230</v>
      </c>
      <c r="G306" s="114">
        <v>1577853</v>
      </c>
      <c r="H306" s="114">
        <f t="shared" si="5"/>
        <v>-246306</v>
      </c>
      <c r="I306" s="114">
        <v>1331547</v>
      </c>
      <c r="J306" s="114">
        <f>J307</f>
        <v>1257503.22</v>
      </c>
    </row>
    <row r="307" spans="1:10" ht="18.75">
      <c r="A307" s="12" t="s">
        <v>231</v>
      </c>
      <c r="B307" s="8" t="s">
        <v>279</v>
      </c>
      <c r="C307" s="13" t="s">
        <v>494</v>
      </c>
      <c r="D307" s="13" t="s">
        <v>495</v>
      </c>
      <c r="E307" s="13" t="s">
        <v>151</v>
      </c>
      <c r="F307" s="11" t="s">
        <v>232</v>
      </c>
      <c r="G307" s="114">
        <v>1577853</v>
      </c>
      <c r="H307" s="114">
        <f t="shared" si="5"/>
        <v>-246306</v>
      </c>
      <c r="I307" s="114">
        <v>1331547</v>
      </c>
      <c r="J307" s="114">
        <v>1257503.22</v>
      </c>
    </row>
    <row r="308" spans="1:10" ht="37.5">
      <c r="A308" s="1" t="s">
        <v>533</v>
      </c>
      <c r="B308" s="8" t="s">
        <v>279</v>
      </c>
      <c r="C308" s="13" t="s">
        <v>494</v>
      </c>
      <c r="D308" s="13" t="s">
        <v>495</v>
      </c>
      <c r="E308" s="13" t="s">
        <v>151</v>
      </c>
      <c r="F308" s="11" t="s">
        <v>532</v>
      </c>
      <c r="G308" s="114"/>
      <c r="H308" s="114">
        <f t="shared" si="5"/>
        <v>70304</v>
      </c>
      <c r="I308" s="114">
        <v>70304</v>
      </c>
      <c r="J308" s="114">
        <v>70304</v>
      </c>
    </row>
    <row r="309" spans="1:10" ht="18.75">
      <c r="A309" s="16" t="s">
        <v>437</v>
      </c>
      <c r="B309" s="8" t="s">
        <v>279</v>
      </c>
      <c r="C309" s="11">
        <v>10</v>
      </c>
      <c r="D309" s="11" t="s">
        <v>477</v>
      </c>
      <c r="E309" s="11" t="s">
        <v>468</v>
      </c>
      <c r="F309" s="11" t="s">
        <v>469</v>
      </c>
      <c r="G309" s="114">
        <v>9236100</v>
      </c>
      <c r="H309" s="114">
        <f t="shared" si="5"/>
        <v>565610</v>
      </c>
      <c r="I309" s="114">
        <v>9801710</v>
      </c>
      <c r="J309" s="114">
        <f>J310+J316</f>
        <v>9705108.82</v>
      </c>
    </row>
    <row r="310" spans="1:10" ht="18.75">
      <c r="A310" s="12" t="s">
        <v>429</v>
      </c>
      <c r="B310" s="8" t="s">
        <v>279</v>
      </c>
      <c r="C310" s="11">
        <v>10</v>
      </c>
      <c r="D310" s="11" t="s">
        <v>477</v>
      </c>
      <c r="E310" s="11" t="s">
        <v>299</v>
      </c>
      <c r="F310" s="11" t="s">
        <v>469</v>
      </c>
      <c r="G310" s="114">
        <v>1955300</v>
      </c>
      <c r="H310" s="114">
        <f t="shared" si="5"/>
        <v>-816490</v>
      </c>
      <c r="I310" s="114">
        <v>1138810</v>
      </c>
      <c r="J310" s="114">
        <f>J311</f>
        <v>180110</v>
      </c>
    </row>
    <row r="311" spans="1:10" ht="56.25">
      <c r="A311" s="51" t="s">
        <v>530</v>
      </c>
      <c r="B311" s="8" t="s">
        <v>279</v>
      </c>
      <c r="C311" s="11">
        <v>10</v>
      </c>
      <c r="D311" s="11" t="s">
        <v>477</v>
      </c>
      <c r="E311" s="11" t="s">
        <v>212</v>
      </c>
      <c r="F311" s="11" t="s">
        <v>469</v>
      </c>
      <c r="G311" s="114">
        <v>1955300</v>
      </c>
      <c r="H311" s="114">
        <f t="shared" si="5"/>
        <v>-1775190</v>
      </c>
      <c r="I311" s="114">
        <v>180110</v>
      </c>
      <c r="J311" s="114">
        <f>J312</f>
        <v>180110</v>
      </c>
    </row>
    <row r="312" spans="1:10" ht="56.25">
      <c r="A312" s="51" t="s">
        <v>529</v>
      </c>
      <c r="B312" s="8" t="s">
        <v>279</v>
      </c>
      <c r="C312" s="11">
        <v>10</v>
      </c>
      <c r="D312" s="11" t="s">
        <v>477</v>
      </c>
      <c r="E312" s="11" t="s">
        <v>300</v>
      </c>
      <c r="F312" s="11" t="s">
        <v>469</v>
      </c>
      <c r="G312" s="114">
        <v>1955300</v>
      </c>
      <c r="H312" s="114">
        <f t="shared" si="5"/>
        <v>-1775190</v>
      </c>
      <c r="I312" s="114">
        <v>180110</v>
      </c>
      <c r="J312" s="114">
        <f>J313</f>
        <v>180110</v>
      </c>
    </row>
    <row r="313" spans="1:10" ht="37.5">
      <c r="A313" s="12" t="s">
        <v>313</v>
      </c>
      <c r="B313" s="8" t="s">
        <v>279</v>
      </c>
      <c r="C313" s="11">
        <v>10</v>
      </c>
      <c r="D313" s="11" t="s">
        <v>477</v>
      </c>
      <c r="E313" s="11" t="s">
        <v>300</v>
      </c>
      <c r="F313" s="11" t="s">
        <v>312</v>
      </c>
      <c r="G313" s="114">
        <v>1955300</v>
      </c>
      <c r="H313" s="114">
        <f t="shared" si="5"/>
        <v>-1775190</v>
      </c>
      <c r="I313" s="114">
        <v>180110</v>
      </c>
      <c r="J313" s="114">
        <v>180110</v>
      </c>
    </row>
    <row r="314" spans="1:11" s="146" customFormat="1" ht="56.25" customHeight="1" hidden="1">
      <c r="A314" s="141" t="s">
        <v>3</v>
      </c>
      <c r="B314" s="142" t="s">
        <v>279</v>
      </c>
      <c r="C314" s="143">
        <v>10</v>
      </c>
      <c r="D314" s="143" t="s">
        <v>477</v>
      </c>
      <c r="E314" s="143" t="s">
        <v>2</v>
      </c>
      <c r="F314" s="143" t="s">
        <v>469</v>
      </c>
      <c r="G314" s="144"/>
      <c r="H314" s="144">
        <f t="shared" si="5"/>
        <v>0</v>
      </c>
      <c r="I314" s="144">
        <v>0</v>
      </c>
      <c r="J314" s="144">
        <f>J315</f>
        <v>0</v>
      </c>
      <c r="K314" s="145"/>
    </row>
    <row r="315" spans="1:11" s="146" customFormat="1" ht="37.5" customHeight="1" hidden="1">
      <c r="A315" s="141" t="s">
        <v>313</v>
      </c>
      <c r="B315" s="142" t="s">
        <v>279</v>
      </c>
      <c r="C315" s="143">
        <v>10</v>
      </c>
      <c r="D315" s="143" t="s">
        <v>477</v>
      </c>
      <c r="E315" s="143" t="s">
        <v>2</v>
      </c>
      <c r="F315" s="143" t="s">
        <v>312</v>
      </c>
      <c r="G315" s="144"/>
      <c r="H315" s="144">
        <f t="shared" si="5"/>
        <v>0</v>
      </c>
      <c r="I315" s="144">
        <v>0</v>
      </c>
      <c r="J315" s="144"/>
      <c r="K315" s="145"/>
    </row>
    <row r="316" spans="1:10" ht="18.75">
      <c r="A316" s="16" t="s">
        <v>426</v>
      </c>
      <c r="B316" s="8" t="s">
        <v>279</v>
      </c>
      <c r="C316" s="11">
        <v>10</v>
      </c>
      <c r="D316" s="11" t="s">
        <v>477</v>
      </c>
      <c r="E316" s="13" t="s">
        <v>438</v>
      </c>
      <c r="F316" s="17" t="s">
        <v>469</v>
      </c>
      <c r="G316" s="114">
        <v>7280800</v>
      </c>
      <c r="H316" s="114">
        <f t="shared" si="5"/>
        <v>2340800</v>
      </c>
      <c r="I316" s="114">
        <v>9621600</v>
      </c>
      <c r="J316" s="114">
        <f>J317</f>
        <v>9524998.82</v>
      </c>
    </row>
    <row r="317" spans="1:10" ht="37.5">
      <c r="A317" s="16" t="s">
        <v>388</v>
      </c>
      <c r="B317" s="8" t="s">
        <v>279</v>
      </c>
      <c r="C317" s="11">
        <v>10</v>
      </c>
      <c r="D317" s="11" t="s">
        <v>477</v>
      </c>
      <c r="E317" s="13" t="s">
        <v>389</v>
      </c>
      <c r="F317" s="17" t="s">
        <v>469</v>
      </c>
      <c r="G317" s="114">
        <v>7280800</v>
      </c>
      <c r="H317" s="114">
        <f t="shared" si="5"/>
        <v>2340800</v>
      </c>
      <c r="I317" s="114">
        <v>9621600</v>
      </c>
      <c r="J317" s="114">
        <f>J318</f>
        <v>9524998.82</v>
      </c>
    </row>
    <row r="318" spans="1:10" ht="18.75">
      <c r="A318" s="16" t="s">
        <v>390</v>
      </c>
      <c r="B318" s="8" t="s">
        <v>279</v>
      </c>
      <c r="C318" s="11">
        <v>10</v>
      </c>
      <c r="D318" s="11" t="s">
        <v>477</v>
      </c>
      <c r="E318" s="13" t="s">
        <v>391</v>
      </c>
      <c r="F318" s="17" t="s">
        <v>469</v>
      </c>
      <c r="G318" s="114">
        <v>7280800</v>
      </c>
      <c r="H318" s="114">
        <f t="shared" si="5"/>
        <v>2340800</v>
      </c>
      <c r="I318" s="114">
        <v>9621600</v>
      </c>
      <c r="J318" s="114">
        <f>J319+J324</f>
        <v>9524998.82</v>
      </c>
    </row>
    <row r="319" spans="1:10" ht="18.75">
      <c r="A319" s="16" t="s">
        <v>392</v>
      </c>
      <c r="B319" s="8" t="s">
        <v>279</v>
      </c>
      <c r="C319" s="11">
        <v>10</v>
      </c>
      <c r="D319" s="11" t="s">
        <v>477</v>
      </c>
      <c r="E319" s="13" t="s">
        <v>152</v>
      </c>
      <c r="F319" s="17" t="s">
        <v>469</v>
      </c>
      <c r="G319" s="114">
        <v>593600</v>
      </c>
      <c r="H319" s="114">
        <f t="shared" si="5"/>
        <v>0</v>
      </c>
      <c r="I319" s="114">
        <v>593600</v>
      </c>
      <c r="J319" s="114">
        <f>J321+J320</f>
        <v>584437.01</v>
      </c>
    </row>
    <row r="320" spans="1:10" ht="37.5">
      <c r="A320" s="16" t="s">
        <v>69</v>
      </c>
      <c r="B320" s="8" t="s">
        <v>279</v>
      </c>
      <c r="C320" s="11">
        <v>10</v>
      </c>
      <c r="D320" s="11" t="s">
        <v>477</v>
      </c>
      <c r="E320" s="13" t="s">
        <v>152</v>
      </c>
      <c r="F320" s="17" t="s">
        <v>68</v>
      </c>
      <c r="G320" s="114"/>
      <c r="H320" s="114">
        <f t="shared" si="5"/>
        <v>444192</v>
      </c>
      <c r="I320" s="114">
        <v>444192</v>
      </c>
      <c r="J320" s="114">
        <v>439465.87</v>
      </c>
    </row>
    <row r="321" spans="1:10" ht="18.75" customHeight="1">
      <c r="A321" s="12" t="s">
        <v>287</v>
      </c>
      <c r="B321" s="8" t="s">
        <v>279</v>
      </c>
      <c r="C321" s="11">
        <v>10</v>
      </c>
      <c r="D321" s="11" t="s">
        <v>477</v>
      </c>
      <c r="E321" s="13" t="s">
        <v>152</v>
      </c>
      <c r="F321" s="17" t="s">
        <v>230</v>
      </c>
      <c r="G321" s="114">
        <v>593600</v>
      </c>
      <c r="H321" s="114">
        <f t="shared" si="5"/>
        <v>-444192</v>
      </c>
      <c r="I321" s="114">
        <f>I322</f>
        <v>149408</v>
      </c>
      <c r="J321" s="114">
        <f>J322</f>
        <v>144971.14</v>
      </c>
    </row>
    <row r="322" spans="1:10" ht="18.75">
      <c r="A322" s="12" t="s">
        <v>231</v>
      </c>
      <c r="B322" s="8" t="s">
        <v>279</v>
      </c>
      <c r="C322" s="11">
        <v>10</v>
      </c>
      <c r="D322" s="11" t="s">
        <v>477</v>
      </c>
      <c r="E322" s="13" t="s">
        <v>152</v>
      </c>
      <c r="F322" s="17" t="s">
        <v>232</v>
      </c>
      <c r="G322" s="114"/>
      <c r="H322" s="114">
        <f t="shared" si="5"/>
        <v>149408</v>
      </c>
      <c r="I322" s="114">
        <v>149408</v>
      </c>
      <c r="J322" s="114">
        <v>144971.14</v>
      </c>
    </row>
    <row r="323" spans="1:11" s="146" customFormat="1" ht="18.75" customHeight="1" hidden="1">
      <c r="A323" s="141" t="s">
        <v>214</v>
      </c>
      <c r="B323" s="142" t="s">
        <v>279</v>
      </c>
      <c r="C323" s="143">
        <v>10</v>
      </c>
      <c r="D323" s="143" t="s">
        <v>477</v>
      </c>
      <c r="E323" s="148" t="s">
        <v>152</v>
      </c>
      <c r="F323" s="147" t="s">
        <v>215</v>
      </c>
      <c r="G323" s="144">
        <v>593600</v>
      </c>
      <c r="H323" s="144">
        <f t="shared" si="5"/>
        <v>-593600</v>
      </c>
      <c r="I323" s="144">
        <v>0</v>
      </c>
      <c r="J323" s="144"/>
      <c r="K323" s="145"/>
    </row>
    <row r="324" spans="1:10" ht="75">
      <c r="A324" s="16" t="s">
        <v>216</v>
      </c>
      <c r="B324" s="8" t="s">
        <v>279</v>
      </c>
      <c r="C324" s="11">
        <v>10</v>
      </c>
      <c r="D324" s="11" t="s">
        <v>477</v>
      </c>
      <c r="E324" s="13" t="s">
        <v>153</v>
      </c>
      <c r="F324" s="17" t="s">
        <v>469</v>
      </c>
      <c r="G324" s="114">
        <v>6687200</v>
      </c>
      <c r="H324" s="114">
        <f t="shared" si="5"/>
        <v>2340800</v>
      </c>
      <c r="I324" s="114">
        <v>9028000</v>
      </c>
      <c r="J324" s="114">
        <f>J325+J327+J326</f>
        <v>8940561.81</v>
      </c>
    </row>
    <row r="325" spans="1:10" ht="37.5">
      <c r="A325" s="12" t="s">
        <v>313</v>
      </c>
      <c r="B325" s="8" t="s">
        <v>279</v>
      </c>
      <c r="C325" s="11">
        <v>10</v>
      </c>
      <c r="D325" s="11" t="s">
        <v>477</v>
      </c>
      <c r="E325" s="13" t="s">
        <v>153</v>
      </c>
      <c r="F325" s="17" t="s">
        <v>312</v>
      </c>
      <c r="G325" s="114">
        <v>100000</v>
      </c>
      <c r="H325" s="114">
        <f t="shared" si="5"/>
        <v>-64000</v>
      </c>
      <c r="I325" s="114">
        <v>36000</v>
      </c>
      <c r="J325" s="114">
        <v>34935.98</v>
      </c>
    </row>
    <row r="326" spans="1:10" ht="37.5">
      <c r="A326" s="16" t="s">
        <v>69</v>
      </c>
      <c r="B326" s="8" t="s">
        <v>279</v>
      </c>
      <c r="C326" s="11">
        <v>10</v>
      </c>
      <c r="D326" s="11" t="s">
        <v>477</v>
      </c>
      <c r="E326" s="13" t="s">
        <v>153</v>
      </c>
      <c r="F326" s="17" t="s">
        <v>68</v>
      </c>
      <c r="G326" s="114"/>
      <c r="H326" s="114">
        <f t="shared" si="5"/>
        <v>2285700</v>
      </c>
      <c r="I326" s="114">
        <v>2285700</v>
      </c>
      <c r="J326" s="114">
        <v>2261422.57</v>
      </c>
    </row>
    <row r="327" spans="1:10" ht="18.75">
      <c r="A327" s="12" t="s">
        <v>287</v>
      </c>
      <c r="B327" s="8" t="s">
        <v>279</v>
      </c>
      <c r="C327" s="11">
        <v>10</v>
      </c>
      <c r="D327" s="11" t="s">
        <v>477</v>
      </c>
      <c r="E327" s="13" t="s">
        <v>153</v>
      </c>
      <c r="F327" s="17" t="s">
        <v>230</v>
      </c>
      <c r="G327" s="114">
        <v>6587200</v>
      </c>
      <c r="H327" s="114">
        <f t="shared" si="5"/>
        <v>119100</v>
      </c>
      <c r="I327" s="114">
        <v>6706300</v>
      </c>
      <c r="J327" s="114">
        <f>J330+J328+J329</f>
        <v>6644203.26</v>
      </c>
    </row>
    <row r="328" spans="1:10" ht="18.75">
      <c r="A328" s="12" t="s">
        <v>231</v>
      </c>
      <c r="B328" s="8" t="s">
        <v>279</v>
      </c>
      <c r="C328" s="11">
        <v>10</v>
      </c>
      <c r="D328" s="11" t="s">
        <v>477</v>
      </c>
      <c r="E328" s="13" t="s">
        <v>153</v>
      </c>
      <c r="F328" s="17" t="s">
        <v>232</v>
      </c>
      <c r="G328" s="114"/>
      <c r="H328" s="114">
        <f t="shared" si="5"/>
        <v>2382500</v>
      </c>
      <c r="I328" s="114">
        <v>2382500</v>
      </c>
      <c r="J328" s="114">
        <v>2329063.74</v>
      </c>
    </row>
    <row r="329" spans="1:10" ht="37.5">
      <c r="A329" s="12" t="s">
        <v>50</v>
      </c>
      <c r="B329" s="8" t="s">
        <v>279</v>
      </c>
      <c r="C329" s="11">
        <v>10</v>
      </c>
      <c r="D329" s="11" t="s">
        <v>477</v>
      </c>
      <c r="E329" s="13" t="s">
        <v>153</v>
      </c>
      <c r="F329" s="17" t="s">
        <v>49</v>
      </c>
      <c r="G329" s="114"/>
      <c r="H329" s="114">
        <f t="shared" si="5"/>
        <v>4323800</v>
      </c>
      <c r="I329" s="114">
        <v>4323800</v>
      </c>
      <c r="J329" s="114">
        <v>4315139.52</v>
      </c>
    </row>
    <row r="330" spans="1:11" s="146" customFormat="1" ht="18.75" customHeight="1" hidden="1">
      <c r="A330" s="141" t="s">
        <v>214</v>
      </c>
      <c r="B330" s="142" t="s">
        <v>279</v>
      </c>
      <c r="C330" s="143">
        <v>10</v>
      </c>
      <c r="D330" s="143" t="s">
        <v>477</v>
      </c>
      <c r="E330" s="148" t="s">
        <v>153</v>
      </c>
      <c r="F330" s="147" t="s">
        <v>215</v>
      </c>
      <c r="G330" s="144">
        <v>6587200</v>
      </c>
      <c r="H330" s="144">
        <f t="shared" si="5"/>
        <v>-6587200</v>
      </c>
      <c r="I330" s="144">
        <v>0</v>
      </c>
      <c r="J330" s="144"/>
      <c r="K330" s="145"/>
    </row>
    <row r="331" spans="1:10" ht="18.75">
      <c r="A331" s="16" t="s">
        <v>374</v>
      </c>
      <c r="B331" s="8" t="s">
        <v>279</v>
      </c>
      <c r="C331" s="11">
        <v>10</v>
      </c>
      <c r="D331" s="11" t="s">
        <v>461</v>
      </c>
      <c r="E331" s="11" t="s">
        <v>468</v>
      </c>
      <c r="F331" s="11" t="s">
        <v>469</v>
      </c>
      <c r="G331" s="114">
        <v>43500974</v>
      </c>
      <c r="H331" s="114">
        <f t="shared" si="5"/>
        <v>701939</v>
      </c>
      <c r="I331" s="114">
        <v>44202913</v>
      </c>
      <c r="J331" s="144">
        <f>J332+J350+J364</f>
        <v>43563066.45</v>
      </c>
    </row>
    <row r="332" spans="1:10" ht="56.25">
      <c r="A332" s="16" t="s">
        <v>473</v>
      </c>
      <c r="B332" s="8" t="s">
        <v>279</v>
      </c>
      <c r="C332" s="11">
        <v>10</v>
      </c>
      <c r="D332" s="11" t="s">
        <v>461</v>
      </c>
      <c r="E332" s="11" t="s">
        <v>446</v>
      </c>
      <c r="F332" s="11" t="s">
        <v>469</v>
      </c>
      <c r="G332" s="114">
        <v>19491447</v>
      </c>
      <c r="H332" s="114">
        <f t="shared" si="5"/>
        <v>725755</v>
      </c>
      <c r="I332" s="114">
        <v>20217202</v>
      </c>
      <c r="J332" s="114">
        <f>J333</f>
        <v>20182942.11</v>
      </c>
    </row>
    <row r="333" spans="1:10" ht="18.75">
      <c r="A333" s="16" t="s">
        <v>459</v>
      </c>
      <c r="B333" s="8" t="s">
        <v>279</v>
      </c>
      <c r="C333" s="11">
        <v>10</v>
      </c>
      <c r="D333" s="11" t="s">
        <v>461</v>
      </c>
      <c r="E333" s="11" t="s">
        <v>479</v>
      </c>
      <c r="F333" s="11" t="s">
        <v>469</v>
      </c>
      <c r="G333" s="114">
        <v>19491447</v>
      </c>
      <c r="H333" s="114">
        <f t="shared" si="5"/>
        <v>725755</v>
      </c>
      <c r="I333" s="114">
        <v>20217202</v>
      </c>
      <c r="J333" s="114">
        <f>J334+J339+J342+J347</f>
        <v>20182942.11</v>
      </c>
    </row>
    <row r="334" spans="1:10" ht="18.75">
      <c r="A334" s="12" t="s">
        <v>403</v>
      </c>
      <c r="B334" s="8" t="s">
        <v>279</v>
      </c>
      <c r="C334" s="13" t="s">
        <v>494</v>
      </c>
      <c r="D334" s="13" t="s">
        <v>461</v>
      </c>
      <c r="E334" s="11" t="s">
        <v>115</v>
      </c>
      <c r="F334" s="13" t="s">
        <v>469</v>
      </c>
      <c r="G334" s="114">
        <v>2741547</v>
      </c>
      <c r="H334" s="114">
        <f aca="true" t="shared" si="6" ref="H334:H397">I334-G334</f>
        <v>725755</v>
      </c>
      <c r="I334" s="114">
        <v>3467302</v>
      </c>
      <c r="J334" s="114">
        <f>J335+J336+J337</f>
        <v>3440587.22</v>
      </c>
    </row>
    <row r="335" spans="1:10" ht="75">
      <c r="A335" s="16" t="s">
        <v>273</v>
      </c>
      <c r="B335" s="8" t="s">
        <v>279</v>
      </c>
      <c r="C335" s="13" t="s">
        <v>494</v>
      </c>
      <c r="D335" s="13" t="s">
        <v>461</v>
      </c>
      <c r="E335" s="11" t="s">
        <v>115</v>
      </c>
      <c r="F335" s="13" t="s">
        <v>311</v>
      </c>
      <c r="G335" s="114">
        <v>2300344</v>
      </c>
      <c r="H335" s="114">
        <f t="shared" si="6"/>
        <v>683772</v>
      </c>
      <c r="I335" s="114">
        <v>2984116</v>
      </c>
      <c r="J335" s="114">
        <v>2984116</v>
      </c>
    </row>
    <row r="336" spans="1:10" ht="37.5">
      <c r="A336" s="12" t="s">
        <v>313</v>
      </c>
      <c r="B336" s="8" t="s">
        <v>279</v>
      </c>
      <c r="C336" s="13" t="s">
        <v>494</v>
      </c>
      <c r="D336" s="13" t="s">
        <v>461</v>
      </c>
      <c r="E336" s="11" t="s">
        <v>115</v>
      </c>
      <c r="F336" s="13" t="s">
        <v>312</v>
      </c>
      <c r="G336" s="114">
        <v>219416</v>
      </c>
      <c r="H336" s="114">
        <f t="shared" si="6"/>
        <v>41983</v>
      </c>
      <c r="I336" s="114">
        <v>261399</v>
      </c>
      <c r="J336" s="114">
        <v>239928.72</v>
      </c>
    </row>
    <row r="337" spans="1:10" ht="18.75">
      <c r="A337" s="51" t="s">
        <v>316</v>
      </c>
      <c r="B337" s="8" t="s">
        <v>279</v>
      </c>
      <c r="C337" s="13" t="s">
        <v>494</v>
      </c>
      <c r="D337" s="13" t="s">
        <v>461</v>
      </c>
      <c r="E337" s="11" t="s">
        <v>115</v>
      </c>
      <c r="F337" s="13" t="s">
        <v>317</v>
      </c>
      <c r="G337" s="114">
        <v>221787</v>
      </c>
      <c r="H337" s="114">
        <f t="shared" si="6"/>
        <v>0</v>
      </c>
      <c r="I337" s="114">
        <v>221787</v>
      </c>
      <c r="J337" s="114">
        <f>J338</f>
        <v>216542.5</v>
      </c>
    </row>
    <row r="338" spans="1:10" ht="18.75">
      <c r="A338" s="51" t="s">
        <v>251</v>
      </c>
      <c r="B338" s="8" t="s">
        <v>279</v>
      </c>
      <c r="C338" s="13" t="s">
        <v>494</v>
      </c>
      <c r="D338" s="13" t="s">
        <v>461</v>
      </c>
      <c r="E338" s="11" t="s">
        <v>115</v>
      </c>
      <c r="F338" s="13" t="s">
        <v>318</v>
      </c>
      <c r="G338" s="114">
        <v>221787</v>
      </c>
      <c r="H338" s="114">
        <f t="shared" si="6"/>
        <v>0</v>
      </c>
      <c r="I338" s="114">
        <v>221787</v>
      </c>
      <c r="J338" s="114">
        <v>216542.5</v>
      </c>
    </row>
    <row r="339" spans="1:10" ht="37.5">
      <c r="A339" s="51" t="s">
        <v>386</v>
      </c>
      <c r="B339" s="8" t="s">
        <v>279</v>
      </c>
      <c r="C339" s="13" t="s">
        <v>494</v>
      </c>
      <c r="D339" s="13" t="s">
        <v>461</v>
      </c>
      <c r="E339" s="11" t="s">
        <v>154</v>
      </c>
      <c r="F339" s="13" t="s">
        <v>469</v>
      </c>
      <c r="G339" s="114">
        <v>2927700</v>
      </c>
      <c r="H339" s="114">
        <f t="shared" si="6"/>
        <v>0</v>
      </c>
      <c r="I339" s="114">
        <v>2927700</v>
      </c>
      <c r="J339" s="114">
        <f>J340+J341</f>
        <v>2926580.41</v>
      </c>
    </row>
    <row r="340" spans="1:10" ht="75">
      <c r="A340" s="16" t="s">
        <v>273</v>
      </c>
      <c r="B340" s="8" t="s">
        <v>279</v>
      </c>
      <c r="C340" s="13" t="s">
        <v>494</v>
      </c>
      <c r="D340" s="13" t="s">
        <v>461</v>
      </c>
      <c r="E340" s="11" t="s">
        <v>154</v>
      </c>
      <c r="F340" s="13" t="s">
        <v>311</v>
      </c>
      <c r="G340" s="114">
        <v>2629080</v>
      </c>
      <c r="H340" s="114">
        <f t="shared" si="6"/>
        <v>-368540</v>
      </c>
      <c r="I340" s="114">
        <v>2260540</v>
      </c>
      <c r="J340" s="114">
        <v>2260540</v>
      </c>
    </row>
    <row r="341" spans="1:10" ht="37.5">
      <c r="A341" s="12" t="s">
        <v>313</v>
      </c>
      <c r="B341" s="8" t="s">
        <v>279</v>
      </c>
      <c r="C341" s="13" t="s">
        <v>494</v>
      </c>
      <c r="D341" s="13" t="s">
        <v>461</v>
      </c>
      <c r="E341" s="11" t="s">
        <v>154</v>
      </c>
      <c r="F341" s="13" t="s">
        <v>312</v>
      </c>
      <c r="G341" s="114">
        <v>298620</v>
      </c>
      <c r="H341" s="114">
        <f t="shared" si="6"/>
        <v>368540</v>
      </c>
      <c r="I341" s="114">
        <v>667160</v>
      </c>
      <c r="J341" s="114">
        <v>666040.41</v>
      </c>
    </row>
    <row r="342" spans="1:10" ht="46.5" customHeight="1">
      <c r="A342" s="16" t="s">
        <v>455</v>
      </c>
      <c r="B342" s="8" t="s">
        <v>279</v>
      </c>
      <c r="C342" s="11" t="s">
        <v>494</v>
      </c>
      <c r="D342" s="11" t="s">
        <v>461</v>
      </c>
      <c r="E342" s="11" t="s">
        <v>457</v>
      </c>
      <c r="F342" s="17" t="s">
        <v>469</v>
      </c>
      <c r="G342" s="114">
        <v>10789600</v>
      </c>
      <c r="H342" s="114">
        <f t="shared" si="6"/>
        <v>0</v>
      </c>
      <c r="I342" s="114">
        <v>10789600</v>
      </c>
      <c r="J342" s="114">
        <f>J343+J344+J345</f>
        <v>10784051.979999999</v>
      </c>
    </row>
    <row r="343" spans="1:10" ht="75">
      <c r="A343" s="16" t="s">
        <v>273</v>
      </c>
      <c r="B343" s="8" t="s">
        <v>279</v>
      </c>
      <c r="C343" s="11" t="s">
        <v>494</v>
      </c>
      <c r="D343" s="11" t="s">
        <v>461</v>
      </c>
      <c r="E343" s="11" t="s">
        <v>457</v>
      </c>
      <c r="F343" s="13" t="s">
        <v>311</v>
      </c>
      <c r="G343" s="114">
        <v>9529054</v>
      </c>
      <c r="H343" s="114">
        <f t="shared" si="6"/>
        <v>428559.1199999992</v>
      </c>
      <c r="I343" s="114">
        <v>9957613.12</v>
      </c>
      <c r="J343" s="114">
        <v>9957560.95</v>
      </c>
    </row>
    <row r="344" spans="1:10" ht="37.5">
      <c r="A344" s="12" t="s">
        <v>313</v>
      </c>
      <c r="B344" s="8" t="s">
        <v>279</v>
      </c>
      <c r="C344" s="11" t="s">
        <v>494</v>
      </c>
      <c r="D344" s="11" t="s">
        <v>461</v>
      </c>
      <c r="E344" s="11" t="s">
        <v>457</v>
      </c>
      <c r="F344" s="13" t="s">
        <v>312</v>
      </c>
      <c r="G344" s="114">
        <v>1255546</v>
      </c>
      <c r="H344" s="114">
        <f t="shared" si="6"/>
        <v>-428901.99</v>
      </c>
      <c r="I344" s="114">
        <v>826644.01</v>
      </c>
      <c r="J344" s="114">
        <v>821148.16</v>
      </c>
    </row>
    <row r="345" spans="1:10" ht="18.75">
      <c r="A345" s="51" t="s">
        <v>316</v>
      </c>
      <c r="B345" s="8" t="s">
        <v>279</v>
      </c>
      <c r="C345" s="11" t="s">
        <v>494</v>
      </c>
      <c r="D345" s="11" t="s">
        <v>461</v>
      </c>
      <c r="E345" s="11" t="s">
        <v>457</v>
      </c>
      <c r="F345" s="13" t="s">
        <v>317</v>
      </c>
      <c r="G345" s="114">
        <v>5000</v>
      </c>
      <c r="H345" s="114">
        <f t="shared" si="6"/>
        <v>342.8699999999999</v>
      </c>
      <c r="I345" s="114">
        <v>5342.87</v>
      </c>
      <c r="J345" s="114">
        <f>J346</f>
        <v>5342.87</v>
      </c>
    </row>
    <row r="346" spans="1:10" ht="18.75">
      <c r="A346" s="51" t="s">
        <v>251</v>
      </c>
      <c r="B346" s="8" t="s">
        <v>279</v>
      </c>
      <c r="C346" s="11" t="s">
        <v>494</v>
      </c>
      <c r="D346" s="11" t="s">
        <v>461</v>
      </c>
      <c r="E346" s="11" t="s">
        <v>457</v>
      </c>
      <c r="F346" s="13" t="s">
        <v>318</v>
      </c>
      <c r="G346" s="114">
        <v>5000</v>
      </c>
      <c r="H346" s="114">
        <f t="shared" si="6"/>
        <v>342.8699999999999</v>
      </c>
      <c r="I346" s="114">
        <v>5342.87</v>
      </c>
      <c r="J346" s="114">
        <v>5342.87</v>
      </c>
    </row>
    <row r="347" spans="1:10" ht="23.25" customHeight="1">
      <c r="A347" s="16" t="s">
        <v>217</v>
      </c>
      <c r="B347" s="8" t="s">
        <v>279</v>
      </c>
      <c r="C347" s="11" t="s">
        <v>494</v>
      </c>
      <c r="D347" s="11" t="s">
        <v>461</v>
      </c>
      <c r="E347" s="11" t="s">
        <v>458</v>
      </c>
      <c r="F347" s="11" t="s">
        <v>469</v>
      </c>
      <c r="G347" s="114">
        <v>3032600</v>
      </c>
      <c r="H347" s="114">
        <f t="shared" si="6"/>
        <v>0</v>
      </c>
      <c r="I347" s="114">
        <v>3032600</v>
      </c>
      <c r="J347" s="114">
        <f>J348+J349</f>
        <v>3031722.5</v>
      </c>
    </row>
    <row r="348" spans="1:10" ht="75">
      <c r="A348" s="16" t="s">
        <v>273</v>
      </c>
      <c r="B348" s="8" t="s">
        <v>279</v>
      </c>
      <c r="C348" s="11" t="s">
        <v>494</v>
      </c>
      <c r="D348" s="11" t="s">
        <v>461</v>
      </c>
      <c r="E348" s="11" t="s">
        <v>458</v>
      </c>
      <c r="F348" s="13" t="s">
        <v>311</v>
      </c>
      <c r="G348" s="114">
        <v>2702300</v>
      </c>
      <c r="H348" s="114">
        <f t="shared" si="6"/>
        <v>-200000</v>
      </c>
      <c r="I348" s="114">
        <v>2502300</v>
      </c>
      <c r="J348" s="114">
        <v>2502300</v>
      </c>
    </row>
    <row r="349" spans="1:10" ht="37.5">
      <c r="A349" s="12" t="s">
        <v>313</v>
      </c>
      <c r="B349" s="8" t="s">
        <v>279</v>
      </c>
      <c r="C349" s="11" t="s">
        <v>494</v>
      </c>
      <c r="D349" s="11" t="s">
        <v>461</v>
      </c>
      <c r="E349" s="11" t="s">
        <v>458</v>
      </c>
      <c r="F349" s="13" t="s">
        <v>312</v>
      </c>
      <c r="G349" s="114">
        <v>330300</v>
      </c>
      <c r="H349" s="114">
        <f t="shared" si="6"/>
        <v>200000</v>
      </c>
      <c r="I349" s="114">
        <v>530300</v>
      </c>
      <c r="J349" s="114">
        <v>529422.5</v>
      </c>
    </row>
    <row r="350" spans="1:10" ht="18.75">
      <c r="A350" s="1" t="s">
        <v>253</v>
      </c>
      <c r="B350" s="8" t="s">
        <v>279</v>
      </c>
      <c r="C350" s="11" t="s">
        <v>494</v>
      </c>
      <c r="D350" s="11" t="s">
        <v>461</v>
      </c>
      <c r="E350" s="13" t="s">
        <v>489</v>
      </c>
      <c r="F350" s="17" t="s">
        <v>469</v>
      </c>
      <c r="G350" s="114">
        <v>24009527</v>
      </c>
      <c r="H350" s="114">
        <f t="shared" si="6"/>
        <v>-23816</v>
      </c>
      <c r="I350" s="114">
        <v>23985711</v>
      </c>
      <c r="J350" s="109">
        <f>J351+J353</f>
        <v>23368970.34</v>
      </c>
    </row>
    <row r="351" spans="1:10" ht="37.5">
      <c r="A351" s="1" t="s">
        <v>509</v>
      </c>
      <c r="B351" s="8" t="s">
        <v>279</v>
      </c>
      <c r="C351" s="11" t="s">
        <v>494</v>
      </c>
      <c r="D351" s="11" t="s">
        <v>461</v>
      </c>
      <c r="E351" s="13" t="s">
        <v>321</v>
      </c>
      <c r="F351" s="17" t="s">
        <v>469</v>
      </c>
      <c r="G351" s="114">
        <v>30500</v>
      </c>
      <c r="H351" s="114">
        <f t="shared" si="6"/>
        <v>0</v>
      </c>
      <c r="I351" s="114">
        <v>30500</v>
      </c>
      <c r="J351" s="109">
        <f>J352</f>
        <v>0</v>
      </c>
    </row>
    <row r="352" spans="1:10" ht="37.5">
      <c r="A352" s="1" t="s">
        <v>313</v>
      </c>
      <c r="B352" s="8" t="s">
        <v>279</v>
      </c>
      <c r="C352" s="11" t="s">
        <v>494</v>
      </c>
      <c r="D352" s="11" t="s">
        <v>461</v>
      </c>
      <c r="E352" s="13" t="s">
        <v>321</v>
      </c>
      <c r="F352" s="17" t="s">
        <v>312</v>
      </c>
      <c r="G352" s="114">
        <v>30500</v>
      </c>
      <c r="H352" s="114">
        <f t="shared" si="6"/>
        <v>0</v>
      </c>
      <c r="I352" s="114">
        <v>30500</v>
      </c>
      <c r="J352" s="109">
        <v>0</v>
      </c>
    </row>
    <row r="353" spans="1:10" ht="37.5">
      <c r="A353" s="12" t="s">
        <v>515</v>
      </c>
      <c r="B353" s="8" t="s">
        <v>279</v>
      </c>
      <c r="C353" s="11" t="s">
        <v>494</v>
      </c>
      <c r="D353" s="11" t="s">
        <v>461</v>
      </c>
      <c r="E353" s="13" t="s">
        <v>327</v>
      </c>
      <c r="F353" s="17" t="s">
        <v>469</v>
      </c>
      <c r="G353" s="114">
        <v>23979027</v>
      </c>
      <c r="H353" s="114">
        <f t="shared" si="6"/>
        <v>-23816</v>
      </c>
      <c r="I353" s="114">
        <v>23955211</v>
      </c>
      <c r="J353" s="109">
        <f>J354+J355+J357+J358+J362</f>
        <v>23368970.34</v>
      </c>
    </row>
    <row r="354" spans="1:10" ht="37.5">
      <c r="A354" s="1" t="s">
        <v>313</v>
      </c>
      <c r="B354" s="8" t="s">
        <v>279</v>
      </c>
      <c r="C354" s="11" t="s">
        <v>494</v>
      </c>
      <c r="D354" s="11" t="s">
        <v>461</v>
      </c>
      <c r="E354" s="13" t="s">
        <v>327</v>
      </c>
      <c r="F354" s="17" t="s">
        <v>312</v>
      </c>
      <c r="G354" s="114">
        <v>657069</v>
      </c>
      <c r="H354" s="114">
        <f t="shared" si="6"/>
        <v>-444571</v>
      </c>
      <c r="I354" s="114">
        <v>212498</v>
      </c>
      <c r="J354" s="109">
        <v>190713.26</v>
      </c>
    </row>
    <row r="355" spans="1:10" ht="18.75">
      <c r="A355" s="1" t="s">
        <v>287</v>
      </c>
      <c r="B355" s="8" t="s">
        <v>279</v>
      </c>
      <c r="C355" s="11" t="s">
        <v>494</v>
      </c>
      <c r="D355" s="11" t="s">
        <v>461</v>
      </c>
      <c r="E355" s="13" t="s">
        <v>327</v>
      </c>
      <c r="F355" s="17" t="s">
        <v>230</v>
      </c>
      <c r="G355" s="114">
        <v>18386678</v>
      </c>
      <c r="H355" s="114">
        <f t="shared" si="6"/>
        <v>-1549775</v>
      </c>
      <c r="I355" s="114">
        <v>16836903</v>
      </c>
      <c r="J355" s="109">
        <f>J356</f>
        <v>16482928.58</v>
      </c>
    </row>
    <row r="356" spans="1:10" ht="37.5">
      <c r="A356" s="1" t="s">
        <v>233</v>
      </c>
      <c r="B356" s="8" t="s">
        <v>279</v>
      </c>
      <c r="C356" s="11" t="s">
        <v>494</v>
      </c>
      <c r="D356" s="11" t="s">
        <v>461</v>
      </c>
      <c r="E356" s="13" t="s">
        <v>327</v>
      </c>
      <c r="F356" s="17" t="s">
        <v>234</v>
      </c>
      <c r="G356" s="114">
        <v>18386678</v>
      </c>
      <c r="H356" s="114">
        <f t="shared" si="6"/>
        <v>-1549775</v>
      </c>
      <c r="I356" s="114">
        <v>16836903</v>
      </c>
      <c r="J356" s="109">
        <v>16482928.58</v>
      </c>
    </row>
    <row r="357" spans="1:10" ht="37.5">
      <c r="A357" s="1" t="s">
        <v>315</v>
      </c>
      <c r="B357" s="8" t="s">
        <v>279</v>
      </c>
      <c r="C357" s="11" t="s">
        <v>494</v>
      </c>
      <c r="D357" s="11" t="s">
        <v>461</v>
      </c>
      <c r="E357" s="13" t="s">
        <v>327</v>
      </c>
      <c r="F357" s="17" t="s">
        <v>314</v>
      </c>
      <c r="G357" s="114">
        <v>982926</v>
      </c>
      <c r="H357" s="114">
        <f t="shared" si="6"/>
        <v>0</v>
      </c>
      <c r="I357" s="114">
        <v>982926</v>
      </c>
      <c r="J357" s="109">
        <v>982926</v>
      </c>
    </row>
    <row r="358" spans="1:10" ht="37.5">
      <c r="A358" s="12" t="s">
        <v>512</v>
      </c>
      <c r="B358" s="8" t="s">
        <v>279</v>
      </c>
      <c r="C358" s="11" t="s">
        <v>494</v>
      </c>
      <c r="D358" s="11" t="s">
        <v>461</v>
      </c>
      <c r="E358" s="13" t="s">
        <v>327</v>
      </c>
      <c r="F358" s="17" t="s">
        <v>252</v>
      </c>
      <c r="G358" s="114">
        <v>3793754</v>
      </c>
      <c r="H358" s="114">
        <f t="shared" si="6"/>
        <v>1970530</v>
      </c>
      <c r="I358" s="114">
        <v>5764284</v>
      </c>
      <c r="J358" s="109">
        <f>J359+J361</f>
        <v>5553802.5</v>
      </c>
    </row>
    <row r="359" spans="1:10" ht="18.75">
      <c r="A359" s="12" t="s">
        <v>513</v>
      </c>
      <c r="B359" s="8" t="s">
        <v>279</v>
      </c>
      <c r="C359" s="11" t="s">
        <v>494</v>
      </c>
      <c r="D359" s="11" t="s">
        <v>461</v>
      </c>
      <c r="E359" s="13" t="s">
        <v>327</v>
      </c>
      <c r="F359" s="17" t="s">
        <v>510</v>
      </c>
      <c r="G359" s="114">
        <v>2171671</v>
      </c>
      <c r="H359" s="114">
        <f t="shared" si="6"/>
        <v>-351673</v>
      </c>
      <c r="I359" s="114">
        <v>1819998</v>
      </c>
      <c r="J359" s="109">
        <f>J360</f>
        <v>1819998</v>
      </c>
    </row>
    <row r="360" spans="1:10" ht="56.25">
      <c r="A360" s="12" t="s">
        <v>514</v>
      </c>
      <c r="B360" s="8" t="s">
        <v>279</v>
      </c>
      <c r="C360" s="11" t="s">
        <v>494</v>
      </c>
      <c r="D360" s="11" t="s">
        <v>461</v>
      </c>
      <c r="E360" s="13" t="s">
        <v>327</v>
      </c>
      <c r="F360" s="17" t="s">
        <v>511</v>
      </c>
      <c r="G360" s="114">
        <v>2171671</v>
      </c>
      <c r="H360" s="114">
        <f t="shared" si="6"/>
        <v>-351673</v>
      </c>
      <c r="I360" s="114">
        <v>1819998</v>
      </c>
      <c r="J360" s="109">
        <v>1819998</v>
      </c>
    </row>
    <row r="361" spans="1:10" ht="37.5">
      <c r="A361" s="1" t="s">
        <v>218</v>
      </c>
      <c r="B361" s="8" t="s">
        <v>279</v>
      </c>
      <c r="C361" s="11" t="s">
        <v>494</v>
      </c>
      <c r="D361" s="11" t="s">
        <v>461</v>
      </c>
      <c r="E361" s="13" t="s">
        <v>327</v>
      </c>
      <c r="F361" s="17">
        <v>630</v>
      </c>
      <c r="G361" s="114">
        <v>1622083</v>
      </c>
      <c r="H361" s="114">
        <f t="shared" si="6"/>
        <v>2322203</v>
      </c>
      <c r="I361" s="114">
        <v>3944286</v>
      </c>
      <c r="J361" s="109">
        <v>3733804.5</v>
      </c>
    </row>
    <row r="362" spans="1:10" ht="18.75">
      <c r="A362" s="51" t="s">
        <v>316</v>
      </c>
      <c r="B362" s="8" t="s">
        <v>279</v>
      </c>
      <c r="C362" s="11" t="s">
        <v>494</v>
      </c>
      <c r="D362" s="11" t="s">
        <v>461</v>
      </c>
      <c r="E362" s="13" t="s">
        <v>327</v>
      </c>
      <c r="F362" s="17">
        <v>800</v>
      </c>
      <c r="G362" s="114">
        <v>158600</v>
      </c>
      <c r="H362" s="114">
        <f t="shared" si="6"/>
        <v>0</v>
      </c>
      <c r="I362" s="114">
        <v>158600</v>
      </c>
      <c r="J362" s="109">
        <f>J363</f>
        <v>158600</v>
      </c>
    </row>
    <row r="363" spans="1:10" ht="37.5">
      <c r="A363" s="1" t="s">
        <v>533</v>
      </c>
      <c r="B363" s="8" t="s">
        <v>279</v>
      </c>
      <c r="C363" s="11" t="s">
        <v>494</v>
      </c>
      <c r="D363" s="11" t="s">
        <v>461</v>
      </c>
      <c r="E363" s="13" t="s">
        <v>327</v>
      </c>
      <c r="F363" s="17">
        <v>810</v>
      </c>
      <c r="G363" s="114">
        <v>158600</v>
      </c>
      <c r="H363" s="114">
        <f t="shared" si="6"/>
        <v>0</v>
      </c>
      <c r="I363" s="114">
        <v>158600</v>
      </c>
      <c r="J363" s="109">
        <v>158600</v>
      </c>
    </row>
    <row r="364" spans="1:10" ht="37.5">
      <c r="A364" s="40" t="s">
        <v>5</v>
      </c>
      <c r="B364" s="8" t="s">
        <v>279</v>
      </c>
      <c r="C364" s="11" t="s">
        <v>494</v>
      </c>
      <c r="D364" s="11" t="s">
        <v>461</v>
      </c>
      <c r="E364" s="11" t="s">
        <v>10</v>
      </c>
      <c r="F364" s="13" t="s">
        <v>469</v>
      </c>
      <c r="G364" s="114">
        <v>0</v>
      </c>
      <c r="H364" s="114">
        <f t="shared" si="6"/>
        <v>38700</v>
      </c>
      <c r="I364" s="114">
        <v>38700</v>
      </c>
      <c r="J364" s="109">
        <f>J365</f>
        <v>11154</v>
      </c>
    </row>
    <row r="365" spans="1:10" ht="37.5">
      <c r="A365" s="40" t="s">
        <v>17</v>
      </c>
      <c r="B365" s="8" t="s">
        <v>279</v>
      </c>
      <c r="C365" s="11" t="s">
        <v>494</v>
      </c>
      <c r="D365" s="11" t="s">
        <v>461</v>
      </c>
      <c r="E365" s="11" t="s">
        <v>11</v>
      </c>
      <c r="F365" s="13" t="s">
        <v>469</v>
      </c>
      <c r="G365" s="114">
        <v>0</v>
      </c>
      <c r="H365" s="114">
        <f t="shared" si="6"/>
        <v>38700</v>
      </c>
      <c r="I365" s="114">
        <v>38700</v>
      </c>
      <c r="J365" s="109">
        <f>J366+J367</f>
        <v>11154</v>
      </c>
    </row>
    <row r="366" spans="1:10" ht="57.75" customHeight="1">
      <c r="A366" s="12" t="s">
        <v>273</v>
      </c>
      <c r="B366" s="8" t="s">
        <v>279</v>
      </c>
      <c r="C366" s="11" t="s">
        <v>494</v>
      </c>
      <c r="D366" s="11" t="s">
        <v>461</v>
      </c>
      <c r="E366" s="11" t="s">
        <v>11</v>
      </c>
      <c r="F366" s="17" t="s">
        <v>311</v>
      </c>
      <c r="G366" s="114"/>
      <c r="H366" s="114">
        <f t="shared" si="6"/>
        <v>5700</v>
      </c>
      <c r="I366" s="114">
        <v>5700</v>
      </c>
      <c r="J366" s="109">
        <v>3000</v>
      </c>
    </row>
    <row r="367" spans="1:10" ht="37.5">
      <c r="A367" s="1" t="s">
        <v>313</v>
      </c>
      <c r="B367" s="8" t="s">
        <v>279</v>
      </c>
      <c r="C367" s="11" t="s">
        <v>494</v>
      </c>
      <c r="D367" s="11" t="s">
        <v>461</v>
      </c>
      <c r="E367" s="11" t="s">
        <v>11</v>
      </c>
      <c r="F367" s="17" t="s">
        <v>312</v>
      </c>
      <c r="G367" s="114"/>
      <c r="H367" s="114">
        <f t="shared" si="6"/>
        <v>33000</v>
      </c>
      <c r="I367" s="114">
        <v>33000</v>
      </c>
      <c r="J367" s="109">
        <v>8154</v>
      </c>
    </row>
    <row r="368" spans="1:12" ht="37.5">
      <c r="A368" s="48" t="s">
        <v>219</v>
      </c>
      <c r="B368" s="49">
        <v>344</v>
      </c>
      <c r="C368" s="15" t="s">
        <v>467</v>
      </c>
      <c r="D368" s="15" t="s">
        <v>467</v>
      </c>
      <c r="E368" s="15" t="s">
        <v>468</v>
      </c>
      <c r="F368" s="15" t="s">
        <v>469</v>
      </c>
      <c r="G368" s="117">
        <v>904870698</v>
      </c>
      <c r="H368" s="117">
        <f t="shared" si="6"/>
        <v>23860617.99000001</v>
      </c>
      <c r="I368" s="117">
        <v>928731315.99</v>
      </c>
      <c r="J368" s="117">
        <f>J369+J377+J550</f>
        <v>928680248.7100002</v>
      </c>
      <c r="K368" s="137">
        <f>I368/I1069</f>
        <v>0.4255169109688753</v>
      </c>
      <c r="L368" s="137">
        <f>J368/J1069</f>
        <v>0.4384063799623931</v>
      </c>
    </row>
    <row r="369" spans="1:11" s="103" customFormat="1" ht="18.75">
      <c r="A369" s="1" t="s">
        <v>487</v>
      </c>
      <c r="B369" s="10">
        <v>344</v>
      </c>
      <c r="C369" s="13" t="s">
        <v>477</v>
      </c>
      <c r="D369" s="13" t="s">
        <v>467</v>
      </c>
      <c r="E369" s="11" t="s">
        <v>468</v>
      </c>
      <c r="F369" s="11" t="s">
        <v>469</v>
      </c>
      <c r="G369" s="114">
        <v>0</v>
      </c>
      <c r="H369" s="114">
        <f t="shared" si="6"/>
        <v>26200</v>
      </c>
      <c r="I369" s="114">
        <v>26200</v>
      </c>
      <c r="J369" s="109">
        <f aca="true" t="shared" si="7" ref="J369:J375">J370</f>
        <v>26200</v>
      </c>
      <c r="K369" s="138"/>
    </row>
    <row r="370" spans="1:11" s="103" customFormat="1" ht="18.75">
      <c r="A370" s="1" t="s">
        <v>204</v>
      </c>
      <c r="B370" s="10">
        <v>344</v>
      </c>
      <c r="C370" s="13" t="s">
        <v>477</v>
      </c>
      <c r="D370" s="13" t="s">
        <v>494</v>
      </c>
      <c r="E370" s="11" t="s">
        <v>468</v>
      </c>
      <c r="F370" s="11" t="s">
        <v>469</v>
      </c>
      <c r="G370" s="114">
        <v>0</v>
      </c>
      <c r="H370" s="114">
        <f t="shared" si="6"/>
        <v>26200</v>
      </c>
      <c r="I370" s="114">
        <v>26200</v>
      </c>
      <c r="J370" s="109">
        <f t="shared" si="7"/>
        <v>26200</v>
      </c>
      <c r="K370" s="138"/>
    </row>
    <row r="371" spans="1:11" s="103" customFormat="1" ht="18.75">
      <c r="A371" s="1" t="s">
        <v>53</v>
      </c>
      <c r="B371" s="10">
        <v>344</v>
      </c>
      <c r="C371" s="13" t="s">
        <v>477</v>
      </c>
      <c r="D371" s="13" t="s">
        <v>494</v>
      </c>
      <c r="E371" s="11" t="s">
        <v>54</v>
      </c>
      <c r="F371" s="11" t="s">
        <v>469</v>
      </c>
      <c r="G371" s="114">
        <v>0</v>
      </c>
      <c r="H371" s="114">
        <f t="shared" si="6"/>
        <v>26200</v>
      </c>
      <c r="I371" s="114">
        <v>26200</v>
      </c>
      <c r="J371" s="109">
        <f t="shared" si="7"/>
        <v>26200</v>
      </c>
      <c r="K371" s="138"/>
    </row>
    <row r="372" spans="1:11" s="103" customFormat="1" ht="56.25">
      <c r="A372" s="1" t="s">
        <v>205</v>
      </c>
      <c r="B372" s="10">
        <v>344</v>
      </c>
      <c r="C372" s="13" t="s">
        <v>477</v>
      </c>
      <c r="D372" s="13" t="s">
        <v>494</v>
      </c>
      <c r="E372" s="11" t="s">
        <v>206</v>
      </c>
      <c r="F372" s="11" t="s">
        <v>469</v>
      </c>
      <c r="G372" s="114">
        <v>0</v>
      </c>
      <c r="H372" s="114">
        <f t="shared" si="6"/>
        <v>26200</v>
      </c>
      <c r="I372" s="114">
        <v>26200</v>
      </c>
      <c r="J372" s="109">
        <f t="shared" si="7"/>
        <v>26200</v>
      </c>
      <c r="K372" s="138"/>
    </row>
    <row r="373" spans="1:11" s="103" customFormat="1" ht="75">
      <c r="A373" s="1" t="s">
        <v>207</v>
      </c>
      <c r="B373" s="10">
        <v>344</v>
      </c>
      <c r="C373" s="13" t="s">
        <v>477</v>
      </c>
      <c r="D373" s="13" t="s">
        <v>494</v>
      </c>
      <c r="E373" s="11" t="s">
        <v>208</v>
      </c>
      <c r="F373" s="11" t="s">
        <v>469</v>
      </c>
      <c r="G373" s="114">
        <v>0</v>
      </c>
      <c r="H373" s="114">
        <f t="shared" si="6"/>
        <v>26200</v>
      </c>
      <c r="I373" s="114">
        <v>26200</v>
      </c>
      <c r="J373" s="109">
        <f t="shared" si="7"/>
        <v>26200</v>
      </c>
      <c r="K373" s="138"/>
    </row>
    <row r="374" spans="1:11" s="103" customFormat="1" ht="37.5">
      <c r="A374" s="12" t="s">
        <v>512</v>
      </c>
      <c r="B374" s="10">
        <v>344</v>
      </c>
      <c r="C374" s="13" t="s">
        <v>477</v>
      </c>
      <c r="D374" s="13" t="s">
        <v>494</v>
      </c>
      <c r="E374" s="11" t="s">
        <v>208</v>
      </c>
      <c r="F374" s="13" t="s">
        <v>252</v>
      </c>
      <c r="G374" s="114">
        <v>0</v>
      </c>
      <c r="H374" s="114">
        <f t="shared" si="6"/>
        <v>26200</v>
      </c>
      <c r="I374" s="114">
        <v>26200</v>
      </c>
      <c r="J374" s="109">
        <f t="shared" si="7"/>
        <v>26200</v>
      </c>
      <c r="K374" s="138"/>
    </row>
    <row r="375" spans="1:11" s="103" customFormat="1" ht="18.75">
      <c r="A375" s="12" t="s">
        <v>513</v>
      </c>
      <c r="B375" s="10">
        <v>344</v>
      </c>
      <c r="C375" s="13" t="s">
        <v>477</v>
      </c>
      <c r="D375" s="13" t="s">
        <v>494</v>
      </c>
      <c r="E375" s="11" t="s">
        <v>208</v>
      </c>
      <c r="F375" s="11" t="s">
        <v>510</v>
      </c>
      <c r="G375" s="114">
        <v>0</v>
      </c>
      <c r="H375" s="114">
        <f t="shared" si="6"/>
        <v>26200</v>
      </c>
      <c r="I375" s="114">
        <v>26200</v>
      </c>
      <c r="J375" s="109">
        <f t="shared" si="7"/>
        <v>26200</v>
      </c>
      <c r="K375" s="138"/>
    </row>
    <row r="376" spans="1:11" s="103" customFormat="1" ht="18.75">
      <c r="A376" s="12" t="s">
        <v>257</v>
      </c>
      <c r="B376" s="10">
        <v>344</v>
      </c>
      <c r="C376" s="13" t="s">
        <v>477</v>
      </c>
      <c r="D376" s="13" t="s">
        <v>494</v>
      </c>
      <c r="E376" s="11" t="s">
        <v>208</v>
      </c>
      <c r="F376" s="13" t="s">
        <v>516</v>
      </c>
      <c r="G376" s="114"/>
      <c r="H376" s="114">
        <f t="shared" si="6"/>
        <v>26200</v>
      </c>
      <c r="I376" s="114">
        <v>26200</v>
      </c>
      <c r="J376" s="109">
        <v>26200</v>
      </c>
      <c r="K376" s="138"/>
    </row>
    <row r="377" spans="1:10" ht="18.75">
      <c r="A377" s="12" t="s">
        <v>491</v>
      </c>
      <c r="B377" s="10">
        <v>344</v>
      </c>
      <c r="C377" s="11" t="s">
        <v>481</v>
      </c>
      <c r="D377" s="11" t="s">
        <v>467</v>
      </c>
      <c r="E377" s="11" t="s">
        <v>468</v>
      </c>
      <c r="F377" s="11" t="s">
        <v>469</v>
      </c>
      <c r="G377" s="114">
        <v>892476198</v>
      </c>
      <c r="H377" s="114">
        <f t="shared" si="6"/>
        <v>23247917.99000001</v>
      </c>
      <c r="I377" s="114">
        <v>915724115.99</v>
      </c>
      <c r="J377" s="109">
        <f>J378+J427+J481+J509</f>
        <v>915675760.0200001</v>
      </c>
    </row>
    <row r="378" spans="1:10" ht="18.75">
      <c r="A378" s="12" t="s">
        <v>432</v>
      </c>
      <c r="B378" s="10">
        <v>344</v>
      </c>
      <c r="C378" s="11" t="s">
        <v>481</v>
      </c>
      <c r="D378" s="11" t="s">
        <v>460</v>
      </c>
      <c r="E378" s="11" t="s">
        <v>468</v>
      </c>
      <c r="F378" s="11" t="s">
        <v>469</v>
      </c>
      <c r="G378" s="114">
        <v>449475764</v>
      </c>
      <c r="H378" s="114">
        <f t="shared" si="6"/>
        <v>13615007.910000026</v>
      </c>
      <c r="I378" s="114">
        <v>463090771.91</v>
      </c>
      <c r="J378" s="109">
        <f>J379+J401+J414</f>
        <v>463090771.52</v>
      </c>
    </row>
    <row r="379" spans="1:10" ht="18.75">
      <c r="A379" s="12" t="s">
        <v>433</v>
      </c>
      <c r="B379" s="10">
        <v>344</v>
      </c>
      <c r="C379" s="11" t="s">
        <v>481</v>
      </c>
      <c r="D379" s="11" t="s">
        <v>460</v>
      </c>
      <c r="E379" s="11" t="s">
        <v>130</v>
      </c>
      <c r="F379" s="11" t="s">
        <v>469</v>
      </c>
      <c r="G379" s="114">
        <v>443475856</v>
      </c>
      <c r="H379" s="114">
        <f t="shared" si="6"/>
        <v>9207452.25</v>
      </c>
      <c r="I379" s="114">
        <v>452683308.25</v>
      </c>
      <c r="J379" s="109">
        <f>J380</f>
        <v>452683308.25</v>
      </c>
    </row>
    <row r="380" spans="1:10" ht="18.75">
      <c r="A380" s="12" t="s">
        <v>411</v>
      </c>
      <c r="B380" s="10">
        <v>344</v>
      </c>
      <c r="C380" s="11" t="s">
        <v>481</v>
      </c>
      <c r="D380" s="11" t="s">
        <v>460</v>
      </c>
      <c r="E380" s="11" t="s">
        <v>131</v>
      </c>
      <c r="F380" s="11" t="s">
        <v>469</v>
      </c>
      <c r="G380" s="114">
        <v>443475856</v>
      </c>
      <c r="H380" s="114">
        <f t="shared" si="6"/>
        <v>9207452.25</v>
      </c>
      <c r="I380" s="114">
        <v>452683308.25</v>
      </c>
      <c r="J380" s="109">
        <f>J381+J387+J395</f>
        <v>452683308.25</v>
      </c>
    </row>
    <row r="381" spans="1:10" ht="37.5">
      <c r="A381" s="12" t="s">
        <v>512</v>
      </c>
      <c r="B381" s="10">
        <v>344</v>
      </c>
      <c r="C381" s="11" t="s">
        <v>481</v>
      </c>
      <c r="D381" s="11" t="s">
        <v>460</v>
      </c>
      <c r="E381" s="11" t="s">
        <v>131</v>
      </c>
      <c r="F381" s="8" t="s">
        <v>252</v>
      </c>
      <c r="G381" s="114">
        <v>142844022</v>
      </c>
      <c r="H381" s="114">
        <f t="shared" si="6"/>
        <v>5971452.25000003</v>
      </c>
      <c r="I381" s="114">
        <v>148815474.25000003</v>
      </c>
      <c r="J381" s="109">
        <f>J382+J384</f>
        <v>148815474.25</v>
      </c>
    </row>
    <row r="382" spans="1:10" ht="18.75">
      <c r="A382" s="12" t="s">
        <v>513</v>
      </c>
      <c r="B382" s="10">
        <v>344</v>
      </c>
      <c r="C382" s="11" t="s">
        <v>481</v>
      </c>
      <c r="D382" s="11" t="s">
        <v>460</v>
      </c>
      <c r="E382" s="11" t="s">
        <v>131</v>
      </c>
      <c r="F382" s="11" t="s">
        <v>510</v>
      </c>
      <c r="G382" s="114">
        <v>115556303</v>
      </c>
      <c r="H382" s="114">
        <f t="shared" si="6"/>
        <v>2248728.25</v>
      </c>
      <c r="I382" s="114">
        <v>117805031.25</v>
      </c>
      <c r="J382" s="109">
        <f>J383</f>
        <v>117805031.25</v>
      </c>
    </row>
    <row r="383" spans="1:10" ht="56.25">
      <c r="A383" s="12" t="s">
        <v>514</v>
      </c>
      <c r="B383" s="10">
        <v>344</v>
      </c>
      <c r="C383" s="11" t="s">
        <v>481</v>
      </c>
      <c r="D383" s="11" t="s">
        <v>460</v>
      </c>
      <c r="E383" s="11" t="s">
        <v>131</v>
      </c>
      <c r="F383" s="11" t="s">
        <v>511</v>
      </c>
      <c r="G383" s="114">
        <v>115556303</v>
      </c>
      <c r="H383" s="114">
        <f t="shared" si="6"/>
        <v>2248728.25</v>
      </c>
      <c r="I383" s="114">
        <v>117805031.25</v>
      </c>
      <c r="J383" s="109">
        <v>117805031.25</v>
      </c>
    </row>
    <row r="384" spans="1:10" ht="18.75">
      <c r="A384" s="12" t="s">
        <v>258</v>
      </c>
      <c r="B384" s="10">
        <v>344</v>
      </c>
      <c r="C384" s="11" t="s">
        <v>481</v>
      </c>
      <c r="D384" s="11" t="s">
        <v>460</v>
      </c>
      <c r="E384" s="11" t="s">
        <v>131</v>
      </c>
      <c r="F384" s="11" t="s">
        <v>254</v>
      </c>
      <c r="G384" s="114">
        <v>27287719</v>
      </c>
      <c r="H384" s="114">
        <f t="shared" si="6"/>
        <v>3722724</v>
      </c>
      <c r="I384" s="114">
        <v>31010443</v>
      </c>
      <c r="J384" s="109">
        <f>J385+J386</f>
        <v>31010443</v>
      </c>
    </row>
    <row r="385" spans="1:10" ht="56.25">
      <c r="A385" s="12" t="s">
        <v>259</v>
      </c>
      <c r="B385" s="10">
        <v>344</v>
      </c>
      <c r="C385" s="11" t="s">
        <v>481</v>
      </c>
      <c r="D385" s="11" t="s">
        <v>460</v>
      </c>
      <c r="E385" s="11" t="s">
        <v>131</v>
      </c>
      <c r="F385" s="11" t="s">
        <v>255</v>
      </c>
      <c r="G385" s="114">
        <v>27287719</v>
      </c>
      <c r="H385" s="114">
        <f t="shared" si="6"/>
        <v>2202724</v>
      </c>
      <c r="I385" s="114">
        <v>29490443</v>
      </c>
      <c r="J385" s="109">
        <v>29490443</v>
      </c>
    </row>
    <row r="386" spans="1:10" ht="18.75">
      <c r="A386" s="12" t="s">
        <v>260</v>
      </c>
      <c r="B386" s="10">
        <v>344</v>
      </c>
      <c r="C386" s="11" t="s">
        <v>481</v>
      </c>
      <c r="D386" s="11" t="s">
        <v>460</v>
      </c>
      <c r="E386" s="11" t="s">
        <v>131</v>
      </c>
      <c r="F386" s="11" t="s">
        <v>256</v>
      </c>
      <c r="G386" s="114"/>
      <c r="H386" s="114">
        <f t="shared" si="6"/>
        <v>1520000</v>
      </c>
      <c r="I386" s="114">
        <v>1520000</v>
      </c>
      <c r="J386" s="109">
        <v>1520000</v>
      </c>
    </row>
    <row r="387" spans="1:10" ht="56.25">
      <c r="A387" s="12" t="s">
        <v>535</v>
      </c>
      <c r="B387" s="10">
        <v>344</v>
      </c>
      <c r="C387" s="11" t="s">
        <v>481</v>
      </c>
      <c r="D387" s="11" t="s">
        <v>460</v>
      </c>
      <c r="E387" s="11" t="s">
        <v>536</v>
      </c>
      <c r="F387" s="11" t="s">
        <v>469</v>
      </c>
      <c r="G387" s="114">
        <v>264430700</v>
      </c>
      <c r="H387" s="114">
        <f t="shared" si="6"/>
        <v>3464100</v>
      </c>
      <c r="I387" s="114">
        <v>267894800</v>
      </c>
      <c r="J387" s="109">
        <f>J388</f>
        <v>267894800</v>
      </c>
    </row>
    <row r="388" spans="1:10" ht="37.5">
      <c r="A388" s="12" t="s">
        <v>512</v>
      </c>
      <c r="B388" s="10">
        <v>344</v>
      </c>
      <c r="C388" s="11" t="s">
        <v>481</v>
      </c>
      <c r="D388" s="11" t="s">
        <v>460</v>
      </c>
      <c r="E388" s="11" t="s">
        <v>536</v>
      </c>
      <c r="F388" s="8" t="s">
        <v>252</v>
      </c>
      <c r="G388" s="114">
        <v>264430700</v>
      </c>
      <c r="H388" s="114">
        <f t="shared" si="6"/>
        <v>3464100</v>
      </c>
      <c r="I388" s="114">
        <v>267894800</v>
      </c>
      <c r="J388" s="109">
        <f>J389+J392</f>
        <v>267894800</v>
      </c>
    </row>
    <row r="389" spans="1:10" ht="18.75">
      <c r="A389" s="12" t="s">
        <v>513</v>
      </c>
      <c r="B389" s="10">
        <v>344</v>
      </c>
      <c r="C389" s="11" t="s">
        <v>481</v>
      </c>
      <c r="D389" s="11" t="s">
        <v>460</v>
      </c>
      <c r="E389" s="11" t="s">
        <v>536</v>
      </c>
      <c r="F389" s="11" t="s">
        <v>510</v>
      </c>
      <c r="G389" s="114">
        <v>197978423</v>
      </c>
      <c r="H389" s="114">
        <f t="shared" si="6"/>
        <v>6668735</v>
      </c>
      <c r="I389" s="114">
        <v>204647158</v>
      </c>
      <c r="J389" s="109">
        <f>J390+J391</f>
        <v>204647158</v>
      </c>
    </row>
    <row r="390" spans="1:10" ht="56.25">
      <c r="A390" s="12" t="s">
        <v>514</v>
      </c>
      <c r="B390" s="10">
        <v>344</v>
      </c>
      <c r="C390" s="11" t="s">
        <v>481</v>
      </c>
      <c r="D390" s="11" t="s">
        <v>460</v>
      </c>
      <c r="E390" s="11" t="s">
        <v>536</v>
      </c>
      <c r="F390" s="11" t="s">
        <v>511</v>
      </c>
      <c r="G390" s="114">
        <v>197978423</v>
      </c>
      <c r="H390" s="114">
        <f t="shared" si="6"/>
        <v>6668735</v>
      </c>
      <c r="I390" s="114">
        <v>204647158</v>
      </c>
      <c r="J390" s="109">
        <v>204647158</v>
      </c>
    </row>
    <row r="391" spans="1:11" s="146" customFormat="1" ht="18.75" customHeight="1" hidden="1">
      <c r="A391" s="141" t="s">
        <v>257</v>
      </c>
      <c r="B391" s="149">
        <v>344</v>
      </c>
      <c r="C391" s="143" t="s">
        <v>481</v>
      </c>
      <c r="D391" s="143" t="s">
        <v>460</v>
      </c>
      <c r="E391" s="143" t="s">
        <v>536</v>
      </c>
      <c r="F391" s="143" t="s">
        <v>516</v>
      </c>
      <c r="G391" s="144"/>
      <c r="H391" s="144">
        <f t="shared" si="6"/>
        <v>0</v>
      </c>
      <c r="I391" s="144">
        <v>0</v>
      </c>
      <c r="J391" s="150"/>
      <c r="K391" s="145"/>
    </row>
    <row r="392" spans="1:10" ht="18.75">
      <c r="A392" s="12" t="s">
        <v>258</v>
      </c>
      <c r="B392" s="10">
        <v>344</v>
      </c>
      <c r="C392" s="11" t="s">
        <v>481</v>
      </c>
      <c r="D392" s="11" t="s">
        <v>460</v>
      </c>
      <c r="E392" s="11" t="s">
        <v>536</v>
      </c>
      <c r="F392" s="11" t="s">
        <v>254</v>
      </c>
      <c r="G392" s="114">
        <v>66452277</v>
      </c>
      <c r="H392" s="114">
        <f t="shared" si="6"/>
        <v>-3204635</v>
      </c>
      <c r="I392" s="114">
        <v>63247642</v>
      </c>
      <c r="J392" s="109">
        <f>J393+J394</f>
        <v>63247642</v>
      </c>
    </row>
    <row r="393" spans="1:10" ht="56.25">
      <c r="A393" s="12" t="s">
        <v>259</v>
      </c>
      <c r="B393" s="10">
        <v>344</v>
      </c>
      <c r="C393" s="11" t="s">
        <v>481</v>
      </c>
      <c r="D393" s="11" t="s">
        <v>460</v>
      </c>
      <c r="E393" s="11" t="s">
        <v>536</v>
      </c>
      <c r="F393" s="11" t="s">
        <v>255</v>
      </c>
      <c r="G393" s="114">
        <v>66452277</v>
      </c>
      <c r="H393" s="114">
        <f t="shared" si="6"/>
        <v>-3204635</v>
      </c>
      <c r="I393" s="114">
        <v>63247642</v>
      </c>
      <c r="J393" s="109">
        <v>63247642</v>
      </c>
    </row>
    <row r="394" spans="1:11" s="146" customFormat="1" ht="18.75" customHeight="1" hidden="1">
      <c r="A394" s="141" t="s">
        <v>260</v>
      </c>
      <c r="B394" s="149">
        <v>344</v>
      </c>
      <c r="C394" s="143" t="s">
        <v>481</v>
      </c>
      <c r="D394" s="143" t="s">
        <v>460</v>
      </c>
      <c r="E394" s="143" t="s">
        <v>536</v>
      </c>
      <c r="F394" s="143" t="s">
        <v>256</v>
      </c>
      <c r="G394" s="144"/>
      <c r="H394" s="144">
        <f t="shared" si="6"/>
        <v>0</v>
      </c>
      <c r="I394" s="144">
        <v>0</v>
      </c>
      <c r="J394" s="150"/>
      <c r="K394" s="145"/>
    </row>
    <row r="395" spans="1:10" ht="93.75">
      <c r="A395" s="12" t="s">
        <v>500</v>
      </c>
      <c r="B395" s="10">
        <v>344</v>
      </c>
      <c r="C395" s="11" t="s">
        <v>481</v>
      </c>
      <c r="D395" s="11" t="s">
        <v>460</v>
      </c>
      <c r="E395" s="11" t="s">
        <v>359</v>
      </c>
      <c r="F395" s="11" t="s">
        <v>469</v>
      </c>
      <c r="G395" s="114">
        <v>36201134</v>
      </c>
      <c r="H395" s="114">
        <f t="shared" si="6"/>
        <v>-228100</v>
      </c>
      <c r="I395" s="114">
        <v>35973034</v>
      </c>
      <c r="J395" s="109">
        <f>J396</f>
        <v>35973034</v>
      </c>
    </row>
    <row r="396" spans="1:10" ht="37.5">
      <c r="A396" s="12" t="s">
        <v>512</v>
      </c>
      <c r="B396" s="10">
        <v>344</v>
      </c>
      <c r="C396" s="11" t="s">
        <v>481</v>
      </c>
      <c r="D396" s="11" t="s">
        <v>460</v>
      </c>
      <c r="E396" s="11" t="s">
        <v>359</v>
      </c>
      <c r="F396" s="8" t="s">
        <v>252</v>
      </c>
      <c r="G396" s="114">
        <v>36201134</v>
      </c>
      <c r="H396" s="114">
        <f t="shared" si="6"/>
        <v>-228100</v>
      </c>
      <c r="I396" s="114">
        <v>35973034</v>
      </c>
      <c r="J396" s="109">
        <f>J397+J399</f>
        <v>35973034</v>
      </c>
    </row>
    <row r="397" spans="1:10" ht="18.75">
      <c r="A397" s="12" t="s">
        <v>513</v>
      </c>
      <c r="B397" s="10">
        <v>344</v>
      </c>
      <c r="C397" s="11" t="s">
        <v>481</v>
      </c>
      <c r="D397" s="11" t="s">
        <v>460</v>
      </c>
      <c r="E397" s="11" t="s">
        <v>359</v>
      </c>
      <c r="F397" s="11" t="s">
        <v>510</v>
      </c>
      <c r="G397" s="114">
        <v>29206376</v>
      </c>
      <c r="H397" s="114">
        <f t="shared" si="6"/>
        <v>-242050</v>
      </c>
      <c r="I397" s="114">
        <v>28964326</v>
      </c>
      <c r="J397" s="109">
        <f>J398</f>
        <v>28964326</v>
      </c>
    </row>
    <row r="398" spans="1:10" ht="56.25">
      <c r="A398" s="12" t="s">
        <v>514</v>
      </c>
      <c r="B398" s="10">
        <v>344</v>
      </c>
      <c r="C398" s="11" t="s">
        <v>481</v>
      </c>
      <c r="D398" s="11" t="s">
        <v>460</v>
      </c>
      <c r="E398" s="11" t="s">
        <v>359</v>
      </c>
      <c r="F398" s="11" t="s">
        <v>511</v>
      </c>
      <c r="G398" s="114">
        <v>29206376</v>
      </c>
      <c r="H398" s="114">
        <f aca="true" t="shared" si="8" ref="H398:H461">I398-G398</f>
        <v>-242050</v>
      </c>
      <c r="I398" s="114">
        <v>28964326</v>
      </c>
      <c r="J398" s="109">
        <v>28964326</v>
      </c>
    </row>
    <row r="399" spans="1:10" ht="18.75">
      <c r="A399" s="12" t="s">
        <v>258</v>
      </c>
      <c r="B399" s="10">
        <v>344</v>
      </c>
      <c r="C399" s="11" t="s">
        <v>481</v>
      </c>
      <c r="D399" s="11" t="s">
        <v>460</v>
      </c>
      <c r="E399" s="11" t="s">
        <v>359</v>
      </c>
      <c r="F399" s="11" t="s">
        <v>254</v>
      </c>
      <c r="G399" s="114">
        <v>6994758</v>
      </c>
      <c r="H399" s="114">
        <f t="shared" si="8"/>
        <v>13950</v>
      </c>
      <c r="I399" s="114">
        <v>7008708</v>
      </c>
      <c r="J399" s="109">
        <f>J400</f>
        <v>7008708</v>
      </c>
    </row>
    <row r="400" spans="1:10" ht="56.25">
      <c r="A400" s="12" t="s">
        <v>259</v>
      </c>
      <c r="B400" s="10">
        <v>344</v>
      </c>
      <c r="C400" s="11" t="s">
        <v>481</v>
      </c>
      <c r="D400" s="11" t="s">
        <v>460</v>
      </c>
      <c r="E400" s="11" t="s">
        <v>359</v>
      </c>
      <c r="F400" s="11" t="s">
        <v>255</v>
      </c>
      <c r="G400" s="114">
        <v>6994758</v>
      </c>
      <c r="H400" s="114">
        <f t="shared" si="8"/>
        <v>13950</v>
      </c>
      <c r="I400" s="114">
        <v>7008708</v>
      </c>
      <c r="J400" s="109">
        <v>7008708</v>
      </c>
    </row>
    <row r="401" spans="1:10" ht="18.75">
      <c r="A401" s="39" t="s">
        <v>53</v>
      </c>
      <c r="B401" s="10">
        <v>344</v>
      </c>
      <c r="C401" s="11" t="s">
        <v>481</v>
      </c>
      <c r="D401" s="11" t="s">
        <v>460</v>
      </c>
      <c r="E401" s="11" t="s">
        <v>54</v>
      </c>
      <c r="F401" s="11" t="s">
        <v>469</v>
      </c>
      <c r="G401" s="114">
        <v>0</v>
      </c>
      <c r="H401" s="114">
        <f t="shared" si="8"/>
        <v>3844900</v>
      </c>
      <c r="I401" s="114">
        <v>3844900</v>
      </c>
      <c r="J401" s="109">
        <f>J402+J408</f>
        <v>3844900</v>
      </c>
    </row>
    <row r="402" spans="1:10" ht="37.5">
      <c r="A402" s="12" t="s">
        <v>501</v>
      </c>
      <c r="B402" s="10">
        <v>344</v>
      </c>
      <c r="C402" s="11" t="s">
        <v>481</v>
      </c>
      <c r="D402" s="11" t="s">
        <v>460</v>
      </c>
      <c r="E402" s="11" t="s">
        <v>502</v>
      </c>
      <c r="F402" s="11" t="s">
        <v>469</v>
      </c>
      <c r="G402" s="114">
        <v>0</v>
      </c>
      <c r="H402" s="114">
        <f t="shared" si="8"/>
        <v>111800</v>
      </c>
      <c r="I402" s="114">
        <v>111800</v>
      </c>
      <c r="J402" s="109">
        <f>J403</f>
        <v>111800</v>
      </c>
    </row>
    <row r="403" spans="1:10" ht="37.5">
      <c r="A403" s="12" t="s">
        <v>512</v>
      </c>
      <c r="B403" s="10">
        <v>344</v>
      </c>
      <c r="C403" s="11" t="s">
        <v>481</v>
      </c>
      <c r="D403" s="11" t="s">
        <v>460</v>
      </c>
      <c r="E403" s="11" t="s">
        <v>502</v>
      </c>
      <c r="F403" s="8" t="s">
        <v>252</v>
      </c>
      <c r="G403" s="114">
        <v>0</v>
      </c>
      <c r="H403" s="114">
        <f t="shared" si="8"/>
        <v>111800</v>
      </c>
      <c r="I403" s="114">
        <v>111800</v>
      </c>
      <c r="J403" s="109">
        <f>J404+J406</f>
        <v>111800</v>
      </c>
    </row>
    <row r="404" spans="1:10" ht="18.75">
      <c r="A404" s="12" t="s">
        <v>513</v>
      </c>
      <c r="B404" s="10">
        <v>344</v>
      </c>
      <c r="C404" s="11" t="s">
        <v>481</v>
      </c>
      <c r="D404" s="11" t="s">
        <v>460</v>
      </c>
      <c r="E404" s="11" t="s">
        <v>502</v>
      </c>
      <c r="F404" s="11" t="s">
        <v>510</v>
      </c>
      <c r="G404" s="114">
        <v>0</v>
      </c>
      <c r="H404" s="114">
        <f t="shared" si="8"/>
        <v>83850</v>
      </c>
      <c r="I404" s="114">
        <v>83850</v>
      </c>
      <c r="J404" s="109">
        <f>J405</f>
        <v>83850</v>
      </c>
    </row>
    <row r="405" spans="1:10" ht="18.75">
      <c r="A405" s="12" t="s">
        <v>257</v>
      </c>
      <c r="B405" s="10">
        <v>344</v>
      </c>
      <c r="C405" s="11" t="s">
        <v>481</v>
      </c>
      <c r="D405" s="11" t="s">
        <v>460</v>
      </c>
      <c r="E405" s="11" t="s">
        <v>502</v>
      </c>
      <c r="F405" s="11" t="s">
        <v>516</v>
      </c>
      <c r="G405" s="114"/>
      <c r="H405" s="114">
        <f t="shared" si="8"/>
        <v>83850</v>
      </c>
      <c r="I405" s="114">
        <v>83850</v>
      </c>
      <c r="J405" s="109">
        <v>83850</v>
      </c>
    </row>
    <row r="406" spans="1:10" ht="18.75">
      <c r="A406" s="12" t="s">
        <v>258</v>
      </c>
      <c r="B406" s="10">
        <v>344</v>
      </c>
      <c r="C406" s="11" t="s">
        <v>481</v>
      </c>
      <c r="D406" s="11" t="s">
        <v>460</v>
      </c>
      <c r="E406" s="11" t="s">
        <v>502</v>
      </c>
      <c r="F406" s="11" t="s">
        <v>254</v>
      </c>
      <c r="G406" s="114">
        <v>0</v>
      </c>
      <c r="H406" s="114">
        <f t="shared" si="8"/>
        <v>27950</v>
      </c>
      <c r="I406" s="114">
        <v>27950</v>
      </c>
      <c r="J406" s="109">
        <f>J407</f>
        <v>27950</v>
      </c>
    </row>
    <row r="407" spans="1:10" ht="18.75">
      <c r="A407" s="12" t="s">
        <v>260</v>
      </c>
      <c r="B407" s="10">
        <v>344</v>
      </c>
      <c r="C407" s="11" t="s">
        <v>481</v>
      </c>
      <c r="D407" s="11" t="s">
        <v>460</v>
      </c>
      <c r="E407" s="11" t="s">
        <v>502</v>
      </c>
      <c r="F407" s="11" t="s">
        <v>256</v>
      </c>
      <c r="G407" s="114"/>
      <c r="H407" s="114">
        <f t="shared" si="8"/>
        <v>27950</v>
      </c>
      <c r="I407" s="114">
        <v>27950</v>
      </c>
      <c r="J407" s="109">
        <v>27950</v>
      </c>
    </row>
    <row r="408" spans="1:10" ht="38.25" customHeight="1">
      <c r="A408" s="12" t="s">
        <v>67</v>
      </c>
      <c r="B408" s="10">
        <v>344</v>
      </c>
      <c r="C408" s="11" t="s">
        <v>481</v>
      </c>
      <c r="D408" s="11" t="s">
        <v>460</v>
      </c>
      <c r="E408" s="11" t="s">
        <v>65</v>
      </c>
      <c r="F408" s="11" t="s">
        <v>469</v>
      </c>
      <c r="G408" s="114">
        <v>0</v>
      </c>
      <c r="H408" s="114">
        <f t="shared" si="8"/>
        <v>3733100</v>
      </c>
      <c r="I408" s="114">
        <v>3733100</v>
      </c>
      <c r="J408" s="109">
        <f>J409</f>
        <v>3733100</v>
      </c>
    </row>
    <row r="409" spans="1:10" ht="37.5">
      <c r="A409" s="12" t="s">
        <v>512</v>
      </c>
      <c r="B409" s="10">
        <v>344</v>
      </c>
      <c r="C409" s="11" t="s">
        <v>481</v>
      </c>
      <c r="D409" s="11" t="s">
        <v>460</v>
      </c>
      <c r="E409" s="11" t="s">
        <v>65</v>
      </c>
      <c r="F409" s="8" t="s">
        <v>252</v>
      </c>
      <c r="G409" s="114">
        <v>0</v>
      </c>
      <c r="H409" s="114">
        <f t="shared" si="8"/>
        <v>3733100</v>
      </c>
      <c r="I409" s="114">
        <v>3733100</v>
      </c>
      <c r="J409" s="109">
        <f>J410+J412</f>
        <v>3733100</v>
      </c>
    </row>
    <row r="410" spans="1:10" ht="18.75">
      <c r="A410" s="12" t="s">
        <v>513</v>
      </c>
      <c r="B410" s="10">
        <v>344</v>
      </c>
      <c r="C410" s="11" t="s">
        <v>481</v>
      </c>
      <c r="D410" s="11" t="s">
        <v>460</v>
      </c>
      <c r="E410" s="11" t="s">
        <v>65</v>
      </c>
      <c r="F410" s="8" t="s">
        <v>510</v>
      </c>
      <c r="G410" s="114">
        <v>0</v>
      </c>
      <c r="H410" s="114">
        <f t="shared" si="8"/>
        <v>2598241</v>
      </c>
      <c r="I410" s="114">
        <v>2598241</v>
      </c>
      <c r="J410" s="109">
        <f>J411</f>
        <v>2598241</v>
      </c>
    </row>
    <row r="411" spans="1:10" ht="18.75">
      <c r="A411" s="12" t="s">
        <v>257</v>
      </c>
      <c r="B411" s="10">
        <v>344</v>
      </c>
      <c r="C411" s="11" t="s">
        <v>481</v>
      </c>
      <c r="D411" s="11" t="s">
        <v>460</v>
      </c>
      <c r="E411" s="11" t="s">
        <v>65</v>
      </c>
      <c r="F411" s="11" t="s">
        <v>516</v>
      </c>
      <c r="G411" s="114"/>
      <c r="H411" s="114">
        <f t="shared" si="8"/>
        <v>2598241</v>
      </c>
      <c r="I411" s="114">
        <v>2598241</v>
      </c>
      <c r="J411" s="109">
        <v>2598241</v>
      </c>
    </row>
    <row r="412" spans="1:10" ht="18.75">
      <c r="A412" s="12" t="s">
        <v>258</v>
      </c>
      <c r="B412" s="10">
        <v>344</v>
      </c>
      <c r="C412" s="11" t="s">
        <v>481</v>
      </c>
      <c r="D412" s="11" t="s">
        <v>460</v>
      </c>
      <c r="E412" s="11" t="s">
        <v>65</v>
      </c>
      <c r="F412" s="11" t="s">
        <v>254</v>
      </c>
      <c r="G412" s="114">
        <v>0</v>
      </c>
      <c r="H412" s="114">
        <f t="shared" si="8"/>
        <v>1134859</v>
      </c>
      <c r="I412" s="114">
        <v>1134859</v>
      </c>
      <c r="J412" s="109">
        <f>J413</f>
        <v>1134859</v>
      </c>
    </row>
    <row r="413" spans="1:10" ht="18.75">
      <c r="A413" s="12" t="s">
        <v>260</v>
      </c>
      <c r="B413" s="10">
        <v>344</v>
      </c>
      <c r="C413" s="11" t="s">
        <v>481</v>
      </c>
      <c r="D413" s="11" t="s">
        <v>460</v>
      </c>
      <c r="E413" s="11" t="s">
        <v>65</v>
      </c>
      <c r="F413" s="11" t="s">
        <v>256</v>
      </c>
      <c r="G413" s="114"/>
      <c r="H413" s="114">
        <f t="shared" si="8"/>
        <v>1134859</v>
      </c>
      <c r="I413" s="114">
        <v>1134859</v>
      </c>
      <c r="J413" s="109">
        <v>1134859</v>
      </c>
    </row>
    <row r="414" spans="1:10" ht="18.75">
      <c r="A414" s="1" t="s">
        <v>253</v>
      </c>
      <c r="B414" s="10">
        <v>344</v>
      </c>
      <c r="C414" s="11" t="s">
        <v>481</v>
      </c>
      <c r="D414" s="11" t="s">
        <v>460</v>
      </c>
      <c r="E414" s="11" t="s">
        <v>489</v>
      </c>
      <c r="F414" s="8" t="s">
        <v>469</v>
      </c>
      <c r="G414" s="114">
        <v>5999908</v>
      </c>
      <c r="H414" s="114">
        <f t="shared" si="8"/>
        <v>562655.6600000001</v>
      </c>
      <c r="I414" s="114">
        <v>6562563.66</v>
      </c>
      <c r="J414" s="109">
        <f>J415+J421</f>
        <v>6562563.27</v>
      </c>
    </row>
    <row r="415" spans="1:10" ht="37.5">
      <c r="A415" s="1" t="s">
        <v>103</v>
      </c>
      <c r="B415" s="10">
        <v>344</v>
      </c>
      <c r="C415" s="11" t="s">
        <v>481</v>
      </c>
      <c r="D415" s="11" t="s">
        <v>460</v>
      </c>
      <c r="E415" s="11" t="s">
        <v>322</v>
      </c>
      <c r="F415" s="8" t="s">
        <v>469</v>
      </c>
      <c r="G415" s="114">
        <v>5575739</v>
      </c>
      <c r="H415" s="114">
        <f t="shared" si="8"/>
        <v>602713</v>
      </c>
      <c r="I415" s="114">
        <v>6178452</v>
      </c>
      <c r="J415" s="109">
        <f>J416</f>
        <v>6178452</v>
      </c>
    </row>
    <row r="416" spans="1:10" ht="37.5">
      <c r="A416" s="12" t="s">
        <v>512</v>
      </c>
      <c r="B416" s="10">
        <v>344</v>
      </c>
      <c r="C416" s="11" t="s">
        <v>481</v>
      </c>
      <c r="D416" s="11" t="s">
        <v>460</v>
      </c>
      <c r="E416" s="11" t="s">
        <v>322</v>
      </c>
      <c r="F416" s="8" t="s">
        <v>252</v>
      </c>
      <c r="G416" s="114">
        <v>5575739</v>
      </c>
      <c r="H416" s="114">
        <f t="shared" si="8"/>
        <v>602713</v>
      </c>
      <c r="I416" s="114">
        <v>6178452</v>
      </c>
      <c r="J416" s="109">
        <f>J417+J419</f>
        <v>6178452</v>
      </c>
    </row>
    <row r="417" spans="1:10" ht="18.75">
      <c r="A417" s="12" t="s">
        <v>513</v>
      </c>
      <c r="B417" s="10">
        <v>344</v>
      </c>
      <c r="C417" s="11" t="s">
        <v>481</v>
      </c>
      <c r="D417" s="11" t="s">
        <v>460</v>
      </c>
      <c r="E417" s="11" t="s">
        <v>322</v>
      </c>
      <c r="F417" s="11" t="s">
        <v>510</v>
      </c>
      <c r="G417" s="114">
        <v>4307048</v>
      </c>
      <c r="H417" s="114">
        <f t="shared" si="8"/>
        <v>184462</v>
      </c>
      <c r="I417" s="114">
        <v>4491510</v>
      </c>
      <c r="J417" s="109">
        <f>J418</f>
        <v>4491510</v>
      </c>
    </row>
    <row r="418" spans="1:10" ht="18.75">
      <c r="A418" s="12" t="s">
        <v>257</v>
      </c>
      <c r="B418" s="10">
        <v>344</v>
      </c>
      <c r="C418" s="11" t="s">
        <v>481</v>
      </c>
      <c r="D418" s="11" t="s">
        <v>460</v>
      </c>
      <c r="E418" s="11" t="s">
        <v>322</v>
      </c>
      <c r="F418" s="11" t="s">
        <v>516</v>
      </c>
      <c r="G418" s="114">
        <v>4307048</v>
      </c>
      <c r="H418" s="114">
        <f t="shared" si="8"/>
        <v>184462</v>
      </c>
      <c r="I418" s="114">
        <v>4491510</v>
      </c>
      <c r="J418" s="109">
        <v>4491510</v>
      </c>
    </row>
    <row r="419" spans="1:10" ht="18.75">
      <c r="A419" s="12" t="s">
        <v>258</v>
      </c>
      <c r="B419" s="10">
        <v>344</v>
      </c>
      <c r="C419" s="11" t="s">
        <v>481</v>
      </c>
      <c r="D419" s="11" t="s">
        <v>460</v>
      </c>
      <c r="E419" s="11" t="s">
        <v>322</v>
      </c>
      <c r="F419" s="11" t="s">
        <v>254</v>
      </c>
      <c r="G419" s="114">
        <v>1268691</v>
      </c>
      <c r="H419" s="114">
        <f t="shared" si="8"/>
        <v>418251</v>
      </c>
      <c r="I419" s="114">
        <v>1686942</v>
      </c>
      <c r="J419" s="109">
        <f>J420</f>
        <v>1686942</v>
      </c>
    </row>
    <row r="420" spans="1:10" ht="18.75">
      <c r="A420" s="12" t="s">
        <v>260</v>
      </c>
      <c r="B420" s="10">
        <v>344</v>
      </c>
      <c r="C420" s="11" t="s">
        <v>481</v>
      </c>
      <c r="D420" s="11" t="s">
        <v>460</v>
      </c>
      <c r="E420" s="11" t="s">
        <v>322</v>
      </c>
      <c r="F420" s="11" t="s">
        <v>256</v>
      </c>
      <c r="G420" s="114">
        <v>1268691</v>
      </c>
      <c r="H420" s="114">
        <f t="shared" si="8"/>
        <v>418251</v>
      </c>
      <c r="I420" s="114">
        <v>1686942</v>
      </c>
      <c r="J420" s="109">
        <v>1686942</v>
      </c>
    </row>
    <row r="421" spans="1:10" ht="37.5">
      <c r="A421" s="12" t="s">
        <v>97</v>
      </c>
      <c r="B421" s="10">
        <v>344</v>
      </c>
      <c r="C421" s="11" t="s">
        <v>481</v>
      </c>
      <c r="D421" s="11" t="s">
        <v>460</v>
      </c>
      <c r="E421" s="11" t="s">
        <v>328</v>
      </c>
      <c r="F421" s="8" t="s">
        <v>469</v>
      </c>
      <c r="G421" s="114">
        <v>424169</v>
      </c>
      <c r="H421" s="114">
        <f t="shared" si="8"/>
        <v>-40057.340000000026</v>
      </c>
      <c r="I421" s="114">
        <v>384111.66</v>
      </c>
      <c r="J421" s="109">
        <f>J422</f>
        <v>384111.27</v>
      </c>
    </row>
    <row r="422" spans="1:10" ht="37.5">
      <c r="A422" s="12" t="s">
        <v>512</v>
      </c>
      <c r="B422" s="10">
        <v>344</v>
      </c>
      <c r="C422" s="11" t="s">
        <v>481</v>
      </c>
      <c r="D422" s="11" t="s">
        <v>460</v>
      </c>
      <c r="E422" s="11" t="s">
        <v>328</v>
      </c>
      <c r="F422" s="8" t="s">
        <v>252</v>
      </c>
      <c r="G422" s="114">
        <v>424169</v>
      </c>
      <c r="H422" s="114">
        <f t="shared" si="8"/>
        <v>-40057.340000000026</v>
      </c>
      <c r="I422" s="114">
        <v>384111.66</v>
      </c>
      <c r="J422" s="109">
        <f>J423+J425</f>
        <v>384111.27</v>
      </c>
    </row>
    <row r="423" spans="1:10" ht="18.75">
      <c r="A423" s="12" t="s">
        <v>513</v>
      </c>
      <c r="B423" s="10">
        <v>344</v>
      </c>
      <c r="C423" s="11" t="s">
        <v>481</v>
      </c>
      <c r="D423" s="11" t="s">
        <v>460</v>
      </c>
      <c r="E423" s="11" t="s">
        <v>328</v>
      </c>
      <c r="F423" s="11" t="s">
        <v>510</v>
      </c>
      <c r="G423" s="114">
        <v>376538</v>
      </c>
      <c r="H423" s="114">
        <f t="shared" si="8"/>
        <v>-40765.630000000005</v>
      </c>
      <c r="I423" s="114">
        <v>335772.37</v>
      </c>
      <c r="J423" s="109">
        <f>J424</f>
        <v>335772.27</v>
      </c>
    </row>
    <row r="424" spans="1:10" ht="18.75">
      <c r="A424" s="12" t="s">
        <v>257</v>
      </c>
      <c r="B424" s="10">
        <v>344</v>
      </c>
      <c r="C424" s="11" t="s">
        <v>481</v>
      </c>
      <c r="D424" s="11" t="s">
        <v>460</v>
      </c>
      <c r="E424" s="11" t="s">
        <v>328</v>
      </c>
      <c r="F424" s="11" t="s">
        <v>516</v>
      </c>
      <c r="G424" s="114">
        <v>376538</v>
      </c>
      <c r="H424" s="114">
        <f t="shared" si="8"/>
        <v>-40765.630000000005</v>
      </c>
      <c r="I424" s="114">
        <v>335772.37</v>
      </c>
      <c r="J424" s="109">
        <v>335772.27</v>
      </c>
    </row>
    <row r="425" spans="1:10" ht="18.75">
      <c r="A425" s="12" t="s">
        <v>258</v>
      </c>
      <c r="B425" s="10">
        <v>344</v>
      </c>
      <c r="C425" s="11" t="s">
        <v>481</v>
      </c>
      <c r="D425" s="11" t="s">
        <v>460</v>
      </c>
      <c r="E425" s="11" t="s">
        <v>328</v>
      </c>
      <c r="F425" s="11" t="s">
        <v>254</v>
      </c>
      <c r="G425" s="114">
        <v>47631</v>
      </c>
      <c r="H425" s="114">
        <f t="shared" si="8"/>
        <v>708.2900000000009</v>
      </c>
      <c r="I425" s="114">
        <v>48339.29</v>
      </c>
      <c r="J425" s="109">
        <f>J426</f>
        <v>48339</v>
      </c>
    </row>
    <row r="426" spans="1:10" ht="18.75">
      <c r="A426" s="12" t="s">
        <v>260</v>
      </c>
      <c r="B426" s="10">
        <v>344</v>
      </c>
      <c r="C426" s="11" t="s">
        <v>481</v>
      </c>
      <c r="D426" s="11" t="s">
        <v>460</v>
      </c>
      <c r="E426" s="11" t="s">
        <v>328</v>
      </c>
      <c r="F426" s="11" t="s">
        <v>256</v>
      </c>
      <c r="G426" s="114">
        <v>47631</v>
      </c>
      <c r="H426" s="114">
        <f t="shared" si="8"/>
        <v>708.2900000000009</v>
      </c>
      <c r="I426" s="114">
        <v>48339.29</v>
      </c>
      <c r="J426" s="109">
        <v>48339</v>
      </c>
    </row>
    <row r="427" spans="1:10" ht="18.75">
      <c r="A427" s="12" t="s">
        <v>492</v>
      </c>
      <c r="B427" s="10">
        <v>344</v>
      </c>
      <c r="C427" s="11" t="s">
        <v>481</v>
      </c>
      <c r="D427" s="11" t="s">
        <v>472</v>
      </c>
      <c r="E427" s="11" t="s">
        <v>468</v>
      </c>
      <c r="F427" s="11" t="s">
        <v>469</v>
      </c>
      <c r="G427" s="109">
        <v>375114075</v>
      </c>
      <c r="H427" s="109">
        <f t="shared" si="8"/>
        <v>-3564243.130000055</v>
      </c>
      <c r="I427" s="109">
        <v>371549831.86999995</v>
      </c>
      <c r="J427" s="109">
        <f>J428+J450+J465+J470+J476+J460</f>
        <v>371521711.16</v>
      </c>
    </row>
    <row r="428" spans="1:10" ht="18.75" customHeight="1">
      <c r="A428" s="12" t="s">
        <v>307</v>
      </c>
      <c r="B428" s="10">
        <v>344</v>
      </c>
      <c r="C428" s="11" t="s">
        <v>481</v>
      </c>
      <c r="D428" s="11" t="s">
        <v>472</v>
      </c>
      <c r="E428" s="11" t="s">
        <v>132</v>
      </c>
      <c r="F428" s="11" t="s">
        <v>469</v>
      </c>
      <c r="G428" s="114">
        <v>332919660</v>
      </c>
      <c r="H428" s="114">
        <f t="shared" si="8"/>
        <v>-11778538.73000002</v>
      </c>
      <c r="I428" s="114">
        <v>321141121.27</v>
      </c>
      <c r="J428" s="109">
        <f>J429</f>
        <v>321141121.27</v>
      </c>
    </row>
    <row r="429" spans="1:10" ht="18.75">
      <c r="A429" s="12" t="s">
        <v>411</v>
      </c>
      <c r="B429" s="10">
        <v>344</v>
      </c>
      <c r="C429" s="11" t="s">
        <v>481</v>
      </c>
      <c r="D429" s="11" t="s">
        <v>472</v>
      </c>
      <c r="E429" s="11" t="s">
        <v>133</v>
      </c>
      <c r="F429" s="11" t="s">
        <v>469</v>
      </c>
      <c r="G429" s="114">
        <v>332919660</v>
      </c>
      <c r="H429" s="114">
        <f t="shared" si="8"/>
        <v>-11778538.73000002</v>
      </c>
      <c r="I429" s="114">
        <v>321141121.27</v>
      </c>
      <c r="J429" s="109">
        <f>J430+J434+J438+J442+J446</f>
        <v>321141121.27</v>
      </c>
    </row>
    <row r="430" spans="1:10" ht="37.5">
      <c r="A430" s="12" t="s">
        <v>512</v>
      </c>
      <c r="B430" s="10">
        <v>344</v>
      </c>
      <c r="C430" s="11" t="s">
        <v>481</v>
      </c>
      <c r="D430" s="11" t="s">
        <v>472</v>
      </c>
      <c r="E430" s="11" t="s">
        <v>133</v>
      </c>
      <c r="F430" s="8" t="s">
        <v>252</v>
      </c>
      <c r="G430" s="114">
        <v>84660137</v>
      </c>
      <c r="H430" s="114">
        <f t="shared" si="8"/>
        <v>2181161.269999996</v>
      </c>
      <c r="I430" s="114">
        <v>86841298.27</v>
      </c>
      <c r="J430" s="109">
        <f>J431</f>
        <v>86841298.27</v>
      </c>
    </row>
    <row r="431" spans="1:10" ht="18.75">
      <c r="A431" s="12" t="s">
        <v>513</v>
      </c>
      <c r="B431" s="10">
        <v>344</v>
      </c>
      <c r="C431" s="11" t="s">
        <v>481</v>
      </c>
      <c r="D431" s="11" t="s">
        <v>472</v>
      </c>
      <c r="E431" s="11" t="s">
        <v>133</v>
      </c>
      <c r="F431" s="11" t="s">
        <v>510</v>
      </c>
      <c r="G431" s="114">
        <v>84660137</v>
      </c>
      <c r="H431" s="114">
        <f t="shared" si="8"/>
        <v>2181161.269999996</v>
      </c>
      <c r="I431" s="114">
        <v>86841298.27</v>
      </c>
      <c r="J431" s="109">
        <f>J432+J433</f>
        <v>86841298.27</v>
      </c>
    </row>
    <row r="432" spans="1:10" ht="56.25">
      <c r="A432" s="12" t="s">
        <v>514</v>
      </c>
      <c r="B432" s="10">
        <v>344</v>
      </c>
      <c r="C432" s="11" t="s">
        <v>481</v>
      </c>
      <c r="D432" s="11" t="s">
        <v>472</v>
      </c>
      <c r="E432" s="11" t="s">
        <v>133</v>
      </c>
      <c r="F432" s="11" t="s">
        <v>511</v>
      </c>
      <c r="G432" s="114">
        <v>84660137</v>
      </c>
      <c r="H432" s="114">
        <f t="shared" si="8"/>
        <v>2070460.2699999958</v>
      </c>
      <c r="I432" s="114">
        <v>86730597.27</v>
      </c>
      <c r="J432" s="109">
        <v>86730597.27</v>
      </c>
    </row>
    <row r="433" spans="1:10" ht="18.75">
      <c r="A433" s="12" t="s">
        <v>257</v>
      </c>
      <c r="B433" s="10">
        <v>344</v>
      </c>
      <c r="C433" s="11" t="s">
        <v>481</v>
      </c>
      <c r="D433" s="11" t="s">
        <v>472</v>
      </c>
      <c r="E433" s="11" t="s">
        <v>133</v>
      </c>
      <c r="F433" s="11" t="s">
        <v>516</v>
      </c>
      <c r="G433" s="114"/>
      <c r="H433" s="114">
        <f t="shared" si="8"/>
        <v>110701</v>
      </c>
      <c r="I433" s="114">
        <v>110701</v>
      </c>
      <c r="J433" s="109">
        <v>110701</v>
      </c>
    </row>
    <row r="434" spans="1:10" ht="56.25">
      <c r="A434" s="12" t="s">
        <v>66</v>
      </c>
      <c r="B434" s="10">
        <v>344</v>
      </c>
      <c r="C434" s="11" t="s">
        <v>481</v>
      </c>
      <c r="D434" s="11" t="s">
        <v>472</v>
      </c>
      <c r="E434" s="11" t="s">
        <v>64</v>
      </c>
      <c r="F434" s="11" t="s">
        <v>469</v>
      </c>
      <c r="G434" s="114">
        <v>0</v>
      </c>
      <c r="H434" s="114">
        <f t="shared" si="8"/>
        <v>1799900</v>
      </c>
      <c r="I434" s="114">
        <v>1799900</v>
      </c>
      <c r="J434" s="109">
        <f>J435</f>
        <v>1799900</v>
      </c>
    </row>
    <row r="435" spans="1:10" ht="37.5">
      <c r="A435" s="12" t="s">
        <v>512</v>
      </c>
      <c r="B435" s="10">
        <v>344</v>
      </c>
      <c r="C435" s="11" t="s">
        <v>481</v>
      </c>
      <c r="D435" s="11" t="s">
        <v>472</v>
      </c>
      <c r="E435" s="11" t="s">
        <v>64</v>
      </c>
      <c r="F435" s="8" t="s">
        <v>252</v>
      </c>
      <c r="G435" s="114">
        <v>0</v>
      </c>
      <c r="H435" s="114">
        <f t="shared" si="8"/>
        <v>1799900</v>
      </c>
      <c r="I435" s="114">
        <v>1799900</v>
      </c>
      <c r="J435" s="109">
        <f>J436</f>
        <v>1799900</v>
      </c>
    </row>
    <row r="436" spans="1:10" ht="18.75">
      <c r="A436" s="12" t="s">
        <v>513</v>
      </c>
      <c r="B436" s="10">
        <v>344</v>
      </c>
      <c r="C436" s="11" t="s">
        <v>481</v>
      </c>
      <c r="D436" s="11" t="s">
        <v>472</v>
      </c>
      <c r="E436" s="11" t="s">
        <v>64</v>
      </c>
      <c r="F436" s="11" t="s">
        <v>510</v>
      </c>
      <c r="G436" s="114">
        <v>0</v>
      </c>
      <c r="H436" s="114">
        <f t="shared" si="8"/>
        <v>1799900</v>
      </c>
      <c r="I436" s="114">
        <v>1799900</v>
      </c>
      <c r="J436" s="109">
        <f>J437</f>
        <v>1799900</v>
      </c>
    </row>
    <row r="437" spans="1:10" ht="18.75">
      <c r="A437" s="12" t="s">
        <v>257</v>
      </c>
      <c r="B437" s="10">
        <v>344</v>
      </c>
      <c r="C437" s="11" t="s">
        <v>481</v>
      </c>
      <c r="D437" s="11" t="s">
        <v>472</v>
      </c>
      <c r="E437" s="11" t="s">
        <v>64</v>
      </c>
      <c r="F437" s="11" t="s">
        <v>516</v>
      </c>
      <c r="G437" s="114"/>
      <c r="H437" s="114">
        <f t="shared" si="8"/>
        <v>1799900</v>
      </c>
      <c r="I437" s="114">
        <v>1799900</v>
      </c>
      <c r="J437" s="109">
        <v>1799900</v>
      </c>
    </row>
    <row r="438" spans="1:10" ht="93.75">
      <c r="A438" s="12" t="s">
        <v>500</v>
      </c>
      <c r="B438" s="10">
        <v>344</v>
      </c>
      <c r="C438" s="11" t="s">
        <v>481</v>
      </c>
      <c r="D438" s="11" t="s">
        <v>472</v>
      </c>
      <c r="E438" s="11" t="s">
        <v>517</v>
      </c>
      <c r="F438" s="11" t="s">
        <v>469</v>
      </c>
      <c r="G438" s="114">
        <v>15989123</v>
      </c>
      <c r="H438" s="114">
        <f t="shared" si="8"/>
        <v>0</v>
      </c>
      <c r="I438" s="114">
        <v>15989123</v>
      </c>
      <c r="J438" s="109">
        <f>J439</f>
        <v>15989123</v>
      </c>
    </row>
    <row r="439" spans="1:10" ht="37.5">
      <c r="A439" s="12" t="s">
        <v>512</v>
      </c>
      <c r="B439" s="10">
        <v>344</v>
      </c>
      <c r="C439" s="11" t="s">
        <v>481</v>
      </c>
      <c r="D439" s="11" t="s">
        <v>472</v>
      </c>
      <c r="E439" s="11" t="s">
        <v>517</v>
      </c>
      <c r="F439" s="8" t="s">
        <v>252</v>
      </c>
      <c r="G439" s="114">
        <v>15989123</v>
      </c>
      <c r="H439" s="114">
        <f t="shared" si="8"/>
        <v>0</v>
      </c>
      <c r="I439" s="114">
        <v>15989123</v>
      </c>
      <c r="J439" s="106">
        <f>J440</f>
        <v>15989123</v>
      </c>
    </row>
    <row r="440" spans="1:10" ht="18.75">
      <c r="A440" s="12" t="s">
        <v>513</v>
      </c>
      <c r="B440" s="10">
        <v>344</v>
      </c>
      <c r="C440" s="11" t="s">
        <v>481</v>
      </c>
      <c r="D440" s="11" t="s">
        <v>472</v>
      </c>
      <c r="E440" s="11" t="s">
        <v>517</v>
      </c>
      <c r="F440" s="11" t="s">
        <v>510</v>
      </c>
      <c r="G440" s="114">
        <v>15989123</v>
      </c>
      <c r="H440" s="114">
        <f t="shared" si="8"/>
        <v>0</v>
      </c>
      <c r="I440" s="114">
        <v>15989123</v>
      </c>
      <c r="J440" s="109">
        <f>J441</f>
        <v>15989123</v>
      </c>
    </row>
    <row r="441" spans="1:10" ht="56.25">
      <c r="A441" s="12" t="s">
        <v>514</v>
      </c>
      <c r="B441" s="10">
        <v>344</v>
      </c>
      <c r="C441" s="11" t="s">
        <v>481</v>
      </c>
      <c r="D441" s="11" t="s">
        <v>472</v>
      </c>
      <c r="E441" s="11" t="s">
        <v>517</v>
      </c>
      <c r="F441" s="11" t="s">
        <v>511</v>
      </c>
      <c r="G441" s="114">
        <v>15989123</v>
      </c>
      <c r="H441" s="114">
        <f t="shared" si="8"/>
        <v>0</v>
      </c>
      <c r="I441" s="114">
        <v>15989123</v>
      </c>
      <c r="J441" s="109">
        <v>15989123</v>
      </c>
    </row>
    <row r="442" spans="1:10" ht="112.5">
      <c r="A442" s="1" t="s">
        <v>507</v>
      </c>
      <c r="B442" s="10">
        <v>344</v>
      </c>
      <c r="C442" s="11" t="s">
        <v>481</v>
      </c>
      <c r="D442" s="8" t="s">
        <v>472</v>
      </c>
      <c r="E442" s="11" t="s">
        <v>363</v>
      </c>
      <c r="F442" s="11" t="s">
        <v>469</v>
      </c>
      <c r="G442" s="114">
        <v>47569600</v>
      </c>
      <c r="H442" s="114">
        <f t="shared" si="8"/>
        <v>-9772700</v>
      </c>
      <c r="I442" s="114">
        <v>37796900</v>
      </c>
      <c r="J442" s="109">
        <f>J443</f>
        <v>37796900</v>
      </c>
    </row>
    <row r="443" spans="1:10" ht="37.5">
      <c r="A443" s="12" t="s">
        <v>512</v>
      </c>
      <c r="B443" s="10">
        <v>344</v>
      </c>
      <c r="C443" s="11" t="s">
        <v>481</v>
      </c>
      <c r="D443" s="11" t="s">
        <v>472</v>
      </c>
      <c r="E443" s="11" t="s">
        <v>363</v>
      </c>
      <c r="F443" s="8" t="s">
        <v>252</v>
      </c>
      <c r="G443" s="114">
        <v>47569600</v>
      </c>
      <c r="H443" s="114">
        <f t="shared" si="8"/>
        <v>-9772700</v>
      </c>
      <c r="I443" s="114">
        <v>37796900</v>
      </c>
      <c r="J443" s="109">
        <f>J444</f>
        <v>37796900</v>
      </c>
    </row>
    <row r="444" spans="1:10" ht="18.75">
      <c r="A444" s="12" t="s">
        <v>513</v>
      </c>
      <c r="B444" s="10">
        <v>344</v>
      </c>
      <c r="C444" s="11" t="s">
        <v>481</v>
      </c>
      <c r="D444" s="11" t="s">
        <v>472</v>
      </c>
      <c r="E444" s="11" t="s">
        <v>363</v>
      </c>
      <c r="F444" s="11" t="s">
        <v>510</v>
      </c>
      <c r="G444" s="114">
        <v>47569600</v>
      </c>
      <c r="H444" s="114">
        <f t="shared" si="8"/>
        <v>-9772700</v>
      </c>
      <c r="I444" s="114">
        <v>37796900</v>
      </c>
      <c r="J444" s="109">
        <f>J445</f>
        <v>37796900</v>
      </c>
    </row>
    <row r="445" spans="1:10" ht="56.25">
      <c r="A445" s="12" t="s">
        <v>514</v>
      </c>
      <c r="B445" s="10">
        <v>344</v>
      </c>
      <c r="C445" s="11" t="s">
        <v>481</v>
      </c>
      <c r="D445" s="11" t="s">
        <v>472</v>
      </c>
      <c r="E445" s="11" t="s">
        <v>363</v>
      </c>
      <c r="F445" s="11" t="s">
        <v>511</v>
      </c>
      <c r="G445" s="114">
        <v>47569600</v>
      </c>
      <c r="H445" s="114">
        <f t="shared" si="8"/>
        <v>-9772700</v>
      </c>
      <c r="I445" s="114">
        <v>37796900</v>
      </c>
      <c r="J445" s="109">
        <v>37796900</v>
      </c>
    </row>
    <row r="446" spans="1:10" ht="93.75">
      <c r="A446" s="1" t="s">
        <v>508</v>
      </c>
      <c r="B446" s="10">
        <v>344</v>
      </c>
      <c r="C446" s="11" t="s">
        <v>481</v>
      </c>
      <c r="D446" s="8" t="s">
        <v>472</v>
      </c>
      <c r="E446" s="11" t="s">
        <v>320</v>
      </c>
      <c r="F446" s="8" t="s">
        <v>469</v>
      </c>
      <c r="G446" s="114">
        <v>184700800</v>
      </c>
      <c r="H446" s="114">
        <f t="shared" si="8"/>
        <v>-5986900</v>
      </c>
      <c r="I446" s="114">
        <v>178713900</v>
      </c>
      <c r="J446" s="109">
        <f>J447</f>
        <v>178713900</v>
      </c>
    </row>
    <row r="447" spans="1:10" ht="37.5">
      <c r="A447" s="12" t="s">
        <v>512</v>
      </c>
      <c r="B447" s="10">
        <v>344</v>
      </c>
      <c r="C447" s="11" t="s">
        <v>481</v>
      </c>
      <c r="D447" s="11" t="s">
        <v>472</v>
      </c>
      <c r="E447" s="11" t="s">
        <v>320</v>
      </c>
      <c r="F447" s="8" t="s">
        <v>252</v>
      </c>
      <c r="G447" s="114">
        <v>184700800</v>
      </c>
      <c r="H447" s="114">
        <f t="shared" si="8"/>
        <v>-5986900</v>
      </c>
      <c r="I447" s="114">
        <v>178713900</v>
      </c>
      <c r="J447" s="109">
        <f>J448</f>
        <v>178713900</v>
      </c>
    </row>
    <row r="448" spans="1:10" ht="18.75">
      <c r="A448" s="12" t="s">
        <v>513</v>
      </c>
      <c r="B448" s="10">
        <v>344</v>
      </c>
      <c r="C448" s="11" t="s">
        <v>481</v>
      </c>
      <c r="D448" s="11" t="s">
        <v>472</v>
      </c>
      <c r="E448" s="11" t="s">
        <v>320</v>
      </c>
      <c r="F448" s="11" t="s">
        <v>510</v>
      </c>
      <c r="G448" s="114">
        <v>184700800</v>
      </c>
      <c r="H448" s="114">
        <f t="shared" si="8"/>
        <v>-5986900</v>
      </c>
      <c r="I448" s="114">
        <v>178713900</v>
      </c>
      <c r="J448" s="109">
        <f>J449</f>
        <v>178713900</v>
      </c>
    </row>
    <row r="449" spans="1:10" ht="56.25">
      <c r="A449" s="12" t="s">
        <v>514</v>
      </c>
      <c r="B449" s="10">
        <v>344</v>
      </c>
      <c r="C449" s="11" t="s">
        <v>481</v>
      </c>
      <c r="D449" s="11" t="s">
        <v>472</v>
      </c>
      <c r="E449" s="11" t="s">
        <v>320</v>
      </c>
      <c r="F449" s="11" t="s">
        <v>511</v>
      </c>
      <c r="G449" s="114">
        <v>184700800</v>
      </c>
      <c r="H449" s="114">
        <f t="shared" si="8"/>
        <v>-5986900</v>
      </c>
      <c r="I449" s="114">
        <v>178713900</v>
      </c>
      <c r="J449" s="109">
        <v>178713900</v>
      </c>
    </row>
    <row r="450" spans="1:10" ht="18.75">
      <c r="A450" s="12" t="s">
        <v>434</v>
      </c>
      <c r="B450" s="10">
        <v>344</v>
      </c>
      <c r="C450" s="11" t="s">
        <v>481</v>
      </c>
      <c r="D450" s="11" t="s">
        <v>472</v>
      </c>
      <c r="E450" s="11" t="s">
        <v>105</v>
      </c>
      <c r="F450" s="11" t="s">
        <v>469</v>
      </c>
      <c r="G450" s="114">
        <v>31891530</v>
      </c>
      <c r="H450" s="114">
        <f t="shared" si="8"/>
        <v>3469804.3900000006</v>
      </c>
      <c r="I450" s="114">
        <v>35361334.39</v>
      </c>
      <c r="J450" s="109">
        <f>J451</f>
        <v>35361325.09</v>
      </c>
    </row>
    <row r="451" spans="1:10" ht="18.75">
      <c r="A451" s="12" t="s">
        <v>411</v>
      </c>
      <c r="B451" s="10">
        <v>344</v>
      </c>
      <c r="C451" s="11" t="s">
        <v>481</v>
      </c>
      <c r="D451" s="11" t="s">
        <v>472</v>
      </c>
      <c r="E451" s="11" t="s">
        <v>265</v>
      </c>
      <c r="F451" s="11" t="s">
        <v>469</v>
      </c>
      <c r="G451" s="114">
        <v>31891530</v>
      </c>
      <c r="H451" s="114">
        <f t="shared" si="8"/>
        <v>3469804.3900000006</v>
      </c>
      <c r="I451" s="114">
        <v>35361334.39</v>
      </c>
      <c r="J451" s="109">
        <f>J452+J456</f>
        <v>35361325.09</v>
      </c>
    </row>
    <row r="452" spans="1:10" ht="37.5">
      <c r="A452" s="12" t="s">
        <v>512</v>
      </c>
      <c r="B452" s="10">
        <v>344</v>
      </c>
      <c r="C452" s="11" t="s">
        <v>481</v>
      </c>
      <c r="D452" s="11" t="s">
        <v>472</v>
      </c>
      <c r="E452" s="11" t="s">
        <v>265</v>
      </c>
      <c r="F452" s="8" t="s">
        <v>252</v>
      </c>
      <c r="G452" s="114">
        <v>24384036</v>
      </c>
      <c r="H452" s="114">
        <f t="shared" si="8"/>
        <v>3469804.3900000006</v>
      </c>
      <c r="I452" s="114">
        <v>27853840.39</v>
      </c>
      <c r="J452" s="109">
        <f>J453</f>
        <v>27853831.09</v>
      </c>
    </row>
    <row r="453" spans="1:10" ht="18.75">
      <c r="A453" s="12" t="s">
        <v>513</v>
      </c>
      <c r="B453" s="10">
        <v>344</v>
      </c>
      <c r="C453" s="11" t="s">
        <v>481</v>
      </c>
      <c r="D453" s="11" t="s">
        <v>472</v>
      </c>
      <c r="E453" s="11" t="s">
        <v>265</v>
      </c>
      <c r="F453" s="11" t="s">
        <v>510</v>
      </c>
      <c r="G453" s="114">
        <v>24384036</v>
      </c>
      <c r="H453" s="114">
        <f t="shared" si="8"/>
        <v>3469804.3900000006</v>
      </c>
      <c r="I453" s="114">
        <v>27853840.39</v>
      </c>
      <c r="J453" s="109">
        <f>J454+J455</f>
        <v>27853831.09</v>
      </c>
    </row>
    <row r="454" spans="1:10" ht="56.25">
      <c r="A454" s="12" t="s">
        <v>514</v>
      </c>
      <c r="B454" s="10">
        <v>344</v>
      </c>
      <c r="C454" s="11" t="s">
        <v>481</v>
      </c>
      <c r="D454" s="11" t="s">
        <v>472</v>
      </c>
      <c r="E454" s="11" t="s">
        <v>265</v>
      </c>
      <c r="F454" s="11" t="s">
        <v>511</v>
      </c>
      <c r="G454" s="114">
        <v>24384036</v>
      </c>
      <c r="H454" s="114">
        <f t="shared" si="8"/>
        <v>3270404.3900000006</v>
      </c>
      <c r="I454" s="114">
        <v>27654440.39</v>
      </c>
      <c r="J454" s="109">
        <v>27654440.39</v>
      </c>
    </row>
    <row r="455" spans="1:10" ht="18.75">
      <c r="A455" s="12" t="s">
        <v>257</v>
      </c>
      <c r="B455" s="10">
        <v>344</v>
      </c>
      <c r="C455" s="11" t="s">
        <v>481</v>
      </c>
      <c r="D455" s="11" t="s">
        <v>472</v>
      </c>
      <c r="E455" s="11" t="s">
        <v>265</v>
      </c>
      <c r="F455" s="11" t="s">
        <v>516</v>
      </c>
      <c r="G455" s="114"/>
      <c r="H455" s="114">
        <f t="shared" si="8"/>
        <v>199400</v>
      </c>
      <c r="I455" s="114">
        <v>199400</v>
      </c>
      <c r="J455" s="109">
        <v>199390.7</v>
      </c>
    </row>
    <row r="456" spans="1:10" ht="93.75">
      <c r="A456" s="39" t="s">
        <v>500</v>
      </c>
      <c r="B456" s="10">
        <v>344</v>
      </c>
      <c r="C456" s="11" t="s">
        <v>481</v>
      </c>
      <c r="D456" s="11" t="s">
        <v>472</v>
      </c>
      <c r="E456" s="11" t="s">
        <v>276</v>
      </c>
      <c r="F456" s="11" t="s">
        <v>469</v>
      </c>
      <c r="G456" s="114">
        <v>7507494</v>
      </c>
      <c r="H456" s="114">
        <f t="shared" si="8"/>
        <v>0</v>
      </c>
      <c r="I456" s="114">
        <v>7507494</v>
      </c>
      <c r="J456" s="109">
        <f>J457</f>
        <v>7507494</v>
      </c>
    </row>
    <row r="457" spans="1:10" ht="37.5">
      <c r="A457" s="12" t="s">
        <v>512</v>
      </c>
      <c r="B457" s="10">
        <v>344</v>
      </c>
      <c r="C457" s="11" t="s">
        <v>481</v>
      </c>
      <c r="D457" s="11" t="s">
        <v>472</v>
      </c>
      <c r="E457" s="11" t="s">
        <v>276</v>
      </c>
      <c r="F457" s="8" t="s">
        <v>252</v>
      </c>
      <c r="G457" s="114">
        <v>7507494</v>
      </c>
      <c r="H457" s="114">
        <f t="shared" si="8"/>
        <v>0</v>
      </c>
      <c r="I457" s="114">
        <v>7507494</v>
      </c>
      <c r="J457" s="109">
        <f>J458</f>
        <v>7507494</v>
      </c>
    </row>
    <row r="458" spans="1:10" ht="18.75">
      <c r="A458" s="12" t="s">
        <v>513</v>
      </c>
      <c r="B458" s="10">
        <v>344</v>
      </c>
      <c r="C458" s="11" t="s">
        <v>481</v>
      </c>
      <c r="D458" s="11" t="s">
        <v>472</v>
      </c>
      <c r="E458" s="11" t="s">
        <v>276</v>
      </c>
      <c r="F458" s="11" t="s">
        <v>510</v>
      </c>
      <c r="G458" s="114">
        <v>7507494</v>
      </c>
      <c r="H458" s="114">
        <f t="shared" si="8"/>
        <v>0</v>
      </c>
      <c r="I458" s="114">
        <v>7507494</v>
      </c>
      <c r="J458" s="109">
        <f>J459</f>
        <v>7507494</v>
      </c>
    </row>
    <row r="459" spans="1:10" ht="56.25">
      <c r="A459" s="12" t="s">
        <v>514</v>
      </c>
      <c r="B459" s="10">
        <v>344</v>
      </c>
      <c r="C459" s="11" t="s">
        <v>481</v>
      </c>
      <c r="D459" s="11" t="s">
        <v>472</v>
      </c>
      <c r="E459" s="11" t="s">
        <v>276</v>
      </c>
      <c r="F459" s="11" t="s">
        <v>511</v>
      </c>
      <c r="G459" s="114">
        <v>7507494</v>
      </c>
      <c r="H459" s="114">
        <f t="shared" si="8"/>
        <v>0</v>
      </c>
      <c r="I459" s="114">
        <v>7507494</v>
      </c>
      <c r="J459" s="109">
        <v>7507494</v>
      </c>
    </row>
    <row r="460" spans="1:10" ht="18.75">
      <c r="A460" s="12" t="s">
        <v>504</v>
      </c>
      <c r="B460" s="10">
        <v>344</v>
      </c>
      <c r="C460" s="11" t="s">
        <v>481</v>
      </c>
      <c r="D460" s="11" t="s">
        <v>472</v>
      </c>
      <c r="E460" s="11" t="s">
        <v>505</v>
      </c>
      <c r="F460" s="11" t="s">
        <v>469</v>
      </c>
      <c r="G460" s="114">
        <v>0</v>
      </c>
      <c r="H460" s="114">
        <f t="shared" si="8"/>
        <v>1375090</v>
      </c>
      <c r="I460" s="114">
        <v>1375090</v>
      </c>
      <c r="J460" s="109">
        <f>J461</f>
        <v>1375090</v>
      </c>
    </row>
    <row r="461" spans="1:10" ht="37.5">
      <c r="A461" s="12" t="s">
        <v>503</v>
      </c>
      <c r="B461" s="10">
        <v>344</v>
      </c>
      <c r="C461" s="11" t="s">
        <v>481</v>
      </c>
      <c r="D461" s="11" t="s">
        <v>472</v>
      </c>
      <c r="E461" s="11" t="s">
        <v>506</v>
      </c>
      <c r="F461" s="11" t="s">
        <v>469</v>
      </c>
      <c r="G461" s="114">
        <v>0</v>
      </c>
      <c r="H461" s="114">
        <f t="shared" si="8"/>
        <v>1375090</v>
      </c>
      <c r="I461" s="114">
        <v>1375090</v>
      </c>
      <c r="J461" s="109">
        <f>J462</f>
        <v>1375090</v>
      </c>
    </row>
    <row r="462" spans="1:10" ht="37.5">
      <c r="A462" s="12" t="s">
        <v>512</v>
      </c>
      <c r="B462" s="10">
        <v>344</v>
      </c>
      <c r="C462" s="11" t="s">
        <v>481</v>
      </c>
      <c r="D462" s="11" t="s">
        <v>472</v>
      </c>
      <c r="E462" s="11" t="s">
        <v>506</v>
      </c>
      <c r="F462" s="11" t="s">
        <v>252</v>
      </c>
      <c r="G462" s="114">
        <v>0</v>
      </c>
      <c r="H462" s="114">
        <f aca="true" t="shared" si="9" ref="H462:H525">I462-G462</f>
        <v>1375090</v>
      </c>
      <c r="I462" s="114">
        <v>1375090</v>
      </c>
      <c r="J462" s="109">
        <f>J463</f>
        <v>1375090</v>
      </c>
    </row>
    <row r="463" spans="1:10" ht="18.75">
      <c r="A463" s="12" t="s">
        <v>513</v>
      </c>
      <c r="B463" s="10">
        <v>344</v>
      </c>
      <c r="C463" s="11" t="s">
        <v>481</v>
      </c>
      <c r="D463" s="11" t="s">
        <v>472</v>
      </c>
      <c r="E463" s="11" t="s">
        <v>506</v>
      </c>
      <c r="F463" s="11" t="s">
        <v>510</v>
      </c>
      <c r="G463" s="114">
        <v>0</v>
      </c>
      <c r="H463" s="114">
        <f t="shared" si="9"/>
        <v>1375090</v>
      </c>
      <c r="I463" s="114">
        <v>1375090</v>
      </c>
      <c r="J463" s="109">
        <f>J464</f>
        <v>1375090</v>
      </c>
    </row>
    <row r="464" spans="1:10" ht="56.25">
      <c r="A464" s="12" t="s">
        <v>514</v>
      </c>
      <c r="B464" s="10">
        <v>344</v>
      </c>
      <c r="C464" s="11" t="s">
        <v>481</v>
      </c>
      <c r="D464" s="11" t="s">
        <v>472</v>
      </c>
      <c r="E464" s="11" t="s">
        <v>506</v>
      </c>
      <c r="F464" s="11" t="s">
        <v>511</v>
      </c>
      <c r="G464" s="114"/>
      <c r="H464" s="114">
        <f t="shared" si="9"/>
        <v>1375090</v>
      </c>
      <c r="I464" s="114">
        <v>1375090</v>
      </c>
      <c r="J464" s="109">
        <v>1375090</v>
      </c>
    </row>
    <row r="465" spans="1:10" ht="18.75">
      <c r="A465" s="133" t="s">
        <v>87</v>
      </c>
      <c r="B465" s="10">
        <v>344</v>
      </c>
      <c r="C465" s="11" t="s">
        <v>481</v>
      </c>
      <c r="D465" s="11" t="s">
        <v>472</v>
      </c>
      <c r="E465" s="11" t="s">
        <v>88</v>
      </c>
      <c r="F465" s="8" t="s">
        <v>469</v>
      </c>
      <c r="G465" s="114">
        <v>0</v>
      </c>
      <c r="H465" s="114">
        <f t="shared" si="9"/>
        <v>69800</v>
      </c>
      <c r="I465" s="114">
        <v>69800</v>
      </c>
      <c r="J465" s="109">
        <f>J466</f>
        <v>69800</v>
      </c>
    </row>
    <row r="466" spans="1:10" ht="37.5">
      <c r="A466" s="1" t="s">
        <v>19</v>
      </c>
      <c r="B466" s="10">
        <v>344</v>
      </c>
      <c r="C466" s="11" t="s">
        <v>481</v>
      </c>
      <c r="D466" s="11" t="s">
        <v>472</v>
      </c>
      <c r="E466" s="11" t="s">
        <v>20</v>
      </c>
      <c r="F466" s="8" t="s">
        <v>469</v>
      </c>
      <c r="G466" s="114">
        <v>0</v>
      </c>
      <c r="H466" s="114">
        <f t="shared" si="9"/>
        <v>69800</v>
      </c>
      <c r="I466" s="114">
        <v>69800</v>
      </c>
      <c r="J466" s="109">
        <f>J467</f>
        <v>69800</v>
      </c>
    </row>
    <row r="467" spans="1:10" ht="37.5">
      <c r="A467" s="12" t="s">
        <v>512</v>
      </c>
      <c r="B467" s="10">
        <v>344</v>
      </c>
      <c r="C467" s="11" t="s">
        <v>481</v>
      </c>
      <c r="D467" s="11" t="s">
        <v>472</v>
      </c>
      <c r="E467" s="11" t="s">
        <v>20</v>
      </c>
      <c r="F467" s="8" t="s">
        <v>252</v>
      </c>
      <c r="G467" s="114">
        <v>0</v>
      </c>
      <c r="H467" s="114">
        <f t="shared" si="9"/>
        <v>69800</v>
      </c>
      <c r="I467" s="114">
        <v>69800</v>
      </c>
      <c r="J467" s="109">
        <f>J468</f>
        <v>69800</v>
      </c>
    </row>
    <row r="468" spans="1:10" ht="18.75">
      <c r="A468" s="12" t="s">
        <v>513</v>
      </c>
      <c r="B468" s="10">
        <v>344</v>
      </c>
      <c r="C468" s="11" t="s">
        <v>481</v>
      </c>
      <c r="D468" s="11" t="s">
        <v>472</v>
      </c>
      <c r="E468" s="11" t="s">
        <v>20</v>
      </c>
      <c r="F468" s="11" t="s">
        <v>510</v>
      </c>
      <c r="G468" s="114">
        <v>0</v>
      </c>
      <c r="H468" s="114">
        <f t="shared" si="9"/>
        <v>69800</v>
      </c>
      <c r="I468" s="114">
        <v>69800</v>
      </c>
      <c r="J468" s="109">
        <f>J469</f>
        <v>69800</v>
      </c>
    </row>
    <row r="469" spans="1:10" ht="18.75">
      <c r="A469" s="12" t="s">
        <v>257</v>
      </c>
      <c r="B469" s="10">
        <v>344</v>
      </c>
      <c r="C469" s="11" t="s">
        <v>481</v>
      </c>
      <c r="D469" s="11" t="s">
        <v>472</v>
      </c>
      <c r="E469" s="11" t="s">
        <v>20</v>
      </c>
      <c r="F469" s="11" t="s">
        <v>516</v>
      </c>
      <c r="G469" s="114"/>
      <c r="H469" s="114">
        <f t="shared" si="9"/>
        <v>69800</v>
      </c>
      <c r="I469" s="114">
        <v>69800</v>
      </c>
      <c r="J469" s="109">
        <v>69800</v>
      </c>
    </row>
    <row r="470" spans="1:10" ht="18.75">
      <c r="A470" s="12" t="s">
        <v>53</v>
      </c>
      <c r="B470" s="10">
        <v>344</v>
      </c>
      <c r="C470" s="11" t="s">
        <v>481</v>
      </c>
      <c r="D470" s="11" t="s">
        <v>472</v>
      </c>
      <c r="E470" s="11" t="s">
        <v>54</v>
      </c>
      <c r="F470" s="11" t="s">
        <v>469</v>
      </c>
      <c r="G470" s="114">
        <v>0</v>
      </c>
      <c r="H470" s="114">
        <f t="shared" si="9"/>
        <v>3877020</v>
      </c>
      <c r="I470" s="114">
        <v>3877020</v>
      </c>
      <c r="J470" s="109">
        <f>J471</f>
        <v>3849070</v>
      </c>
    </row>
    <row r="471" spans="1:10" ht="37.5">
      <c r="A471" s="12" t="s">
        <v>501</v>
      </c>
      <c r="B471" s="10">
        <v>344</v>
      </c>
      <c r="C471" s="11" t="s">
        <v>481</v>
      </c>
      <c r="D471" s="11" t="s">
        <v>472</v>
      </c>
      <c r="E471" s="11" t="s">
        <v>502</v>
      </c>
      <c r="F471" s="11" t="s">
        <v>469</v>
      </c>
      <c r="G471" s="114">
        <v>0</v>
      </c>
      <c r="H471" s="114">
        <f t="shared" si="9"/>
        <v>3877020</v>
      </c>
      <c r="I471" s="114">
        <v>3877020</v>
      </c>
      <c r="J471" s="109">
        <f>J472</f>
        <v>3849070</v>
      </c>
    </row>
    <row r="472" spans="1:10" ht="37.5">
      <c r="A472" s="12" t="s">
        <v>512</v>
      </c>
      <c r="B472" s="10">
        <v>344</v>
      </c>
      <c r="C472" s="11" t="s">
        <v>481</v>
      </c>
      <c r="D472" s="11" t="s">
        <v>472</v>
      </c>
      <c r="E472" s="11" t="s">
        <v>502</v>
      </c>
      <c r="F472" s="8" t="s">
        <v>252</v>
      </c>
      <c r="G472" s="114">
        <v>0</v>
      </c>
      <c r="H472" s="114">
        <f t="shared" si="9"/>
        <v>3877020</v>
      </c>
      <c r="I472" s="114">
        <v>3877020</v>
      </c>
      <c r="J472" s="109">
        <f>J473</f>
        <v>3849070</v>
      </c>
    </row>
    <row r="473" spans="1:10" ht="18.75">
      <c r="A473" s="12" t="s">
        <v>513</v>
      </c>
      <c r="B473" s="10">
        <v>344</v>
      </c>
      <c r="C473" s="11" t="s">
        <v>481</v>
      </c>
      <c r="D473" s="11" t="s">
        <v>472</v>
      </c>
      <c r="E473" s="11" t="s">
        <v>502</v>
      </c>
      <c r="F473" s="11" t="s">
        <v>510</v>
      </c>
      <c r="G473" s="114">
        <v>0</v>
      </c>
      <c r="H473" s="114">
        <f t="shared" si="9"/>
        <v>3877020</v>
      </c>
      <c r="I473" s="114">
        <v>3877020</v>
      </c>
      <c r="J473" s="109">
        <f>J474+J475</f>
        <v>3849070</v>
      </c>
    </row>
    <row r="474" spans="1:10" ht="56.25">
      <c r="A474" s="12" t="s">
        <v>514</v>
      </c>
      <c r="B474" s="10">
        <v>344</v>
      </c>
      <c r="C474" s="11" t="s">
        <v>481</v>
      </c>
      <c r="D474" s="11" t="s">
        <v>472</v>
      </c>
      <c r="E474" s="11" t="s">
        <v>502</v>
      </c>
      <c r="F474" s="11" t="s">
        <v>511</v>
      </c>
      <c r="G474" s="114"/>
      <c r="H474" s="114">
        <f t="shared" si="9"/>
        <v>2589320</v>
      </c>
      <c r="I474" s="114">
        <v>2589320</v>
      </c>
      <c r="J474" s="109">
        <v>2589320</v>
      </c>
    </row>
    <row r="475" spans="1:10" ht="18.75">
      <c r="A475" s="12" t="s">
        <v>257</v>
      </c>
      <c r="B475" s="10">
        <v>344</v>
      </c>
      <c r="C475" s="11" t="s">
        <v>481</v>
      </c>
      <c r="D475" s="11" t="s">
        <v>472</v>
      </c>
      <c r="E475" s="11" t="s">
        <v>502</v>
      </c>
      <c r="F475" s="11" t="s">
        <v>516</v>
      </c>
      <c r="G475" s="114"/>
      <c r="H475" s="114">
        <f t="shared" si="9"/>
        <v>1287700</v>
      </c>
      <c r="I475" s="114">
        <v>1287700</v>
      </c>
      <c r="J475" s="109">
        <v>1259750</v>
      </c>
    </row>
    <row r="476" spans="1:10" ht="18.75">
      <c r="A476" s="1" t="s">
        <v>253</v>
      </c>
      <c r="B476" s="10">
        <v>344</v>
      </c>
      <c r="C476" s="11" t="s">
        <v>481</v>
      </c>
      <c r="D476" s="11" t="s">
        <v>472</v>
      </c>
      <c r="E476" s="11" t="s">
        <v>489</v>
      </c>
      <c r="F476" s="8" t="s">
        <v>469</v>
      </c>
      <c r="G476" s="114">
        <v>10302885</v>
      </c>
      <c r="H476" s="114">
        <f t="shared" si="9"/>
        <v>-577418.7899999991</v>
      </c>
      <c r="I476" s="114">
        <v>9725466.21</v>
      </c>
      <c r="J476" s="109">
        <f>J477</f>
        <v>9725304.8</v>
      </c>
    </row>
    <row r="477" spans="1:10" ht="37.5">
      <c r="A477" s="12" t="s">
        <v>97</v>
      </c>
      <c r="B477" s="10">
        <v>344</v>
      </c>
      <c r="C477" s="11" t="s">
        <v>481</v>
      </c>
      <c r="D477" s="11" t="s">
        <v>472</v>
      </c>
      <c r="E477" s="11" t="s">
        <v>328</v>
      </c>
      <c r="F477" s="8" t="s">
        <v>469</v>
      </c>
      <c r="G477" s="114">
        <v>10302885</v>
      </c>
      <c r="H477" s="114">
        <f t="shared" si="9"/>
        <v>-577418.7899999991</v>
      </c>
      <c r="I477" s="114">
        <v>9725466.21</v>
      </c>
      <c r="J477" s="109">
        <f>J478</f>
        <v>9725304.8</v>
      </c>
    </row>
    <row r="478" spans="1:10" ht="37.5">
      <c r="A478" s="12" t="s">
        <v>512</v>
      </c>
      <c r="B478" s="10">
        <v>344</v>
      </c>
      <c r="C478" s="11" t="s">
        <v>481</v>
      </c>
      <c r="D478" s="11" t="s">
        <v>472</v>
      </c>
      <c r="E478" s="11" t="s">
        <v>328</v>
      </c>
      <c r="F478" s="8" t="s">
        <v>252</v>
      </c>
      <c r="G478" s="114">
        <v>10302885</v>
      </c>
      <c r="H478" s="114">
        <f t="shared" si="9"/>
        <v>-577418.7899999991</v>
      </c>
      <c r="I478" s="114">
        <v>9725466.21</v>
      </c>
      <c r="J478" s="109">
        <f>J479</f>
        <v>9725304.8</v>
      </c>
    </row>
    <row r="479" spans="1:10" ht="18.75">
      <c r="A479" s="12" t="s">
        <v>513</v>
      </c>
      <c r="B479" s="10">
        <v>344</v>
      </c>
      <c r="C479" s="11" t="s">
        <v>481</v>
      </c>
      <c r="D479" s="11" t="s">
        <v>472</v>
      </c>
      <c r="E479" s="11" t="s">
        <v>328</v>
      </c>
      <c r="F479" s="11" t="s">
        <v>510</v>
      </c>
      <c r="G479" s="114">
        <v>10302885</v>
      </c>
      <c r="H479" s="114">
        <f t="shared" si="9"/>
        <v>-577418.7899999991</v>
      </c>
      <c r="I479" s="114">
        <v>9725466.21</v>
      </c>
      <c r="J479" s="109">
        <f>J480</f>
        <v>9725304.8</v>
      </c>
    </row>
    <row r="480" spans="1:10" ht="18.75">
      <c r="A480" s="12" t="s">
        <v>257</v>
      </c>
      <c r="B480" s="10">
        <v>344</v>
      </c>
      <c r="C480" s="11" t="s">
        <v>481</v>
      </c>
      <c r="D480" s="11" t="s">
        <v>472</v>
      </c>
      <c r="E480" s="11" t="s">
        <v>328</v>
      </c>
      <c r="F480" s="11" t="s">
        <v>516</v>
      </c>
      <c r="G480" s="114">
        <v>10302885</v>
      </c>
      <c r="H480" s="114">
        <f t="shared" si="9"/>
        <v>-577418.7899999991</v>
      </c>
      <c r="I480" s="114">
        <v>9725466.21</v>
      </c>
      <c r="J480" s="109">
        <v>9725304.8</v>
      </c>
    </row>
    <row r="481" spans="1:10" ht="18.75">
      <c r="A481" s="12" t="s">
        <v>430</v>
      </c>
      <c r="B481" s="10">
        <v>344</v>
      </c>
      <c r="C481" s="11" t="s">
        <v>481</v>
      </c>
      <c r="D481" s="11" t="s">
        <v>481</v>
      </c>
      <c r="E481" s="11" t="s">
        <v>468</v>
      </c>
      <c r="F481" s="11" t="s">
        <v>469</v>
      </c>
      <c r="G481" s="114">
        <v>19204560</v>
      </c>
      <c r="H481" s="114">
        <f t="shared" si="9"/>
        <v>12680183</v>
      </c>
      <c r="I481" s="114">
        <v>31884743</v>
      </c>
      <c r="J481" s="109">
        <f>J482+J502</f>
        <v>31884118</v>
      </c>
    </row>
    <row r="482" spans="1:10" ht="18.75">
      <c r="A482" s="12" t="s">
        <v>431</v>
      </c>
      <c r="B482" s="10">
        <v>344</v>
      </c>
      <c r="C482" s="11" t="s">
        <v>481</v>
      </c>
      <c r="D482" s="11" t="s">
        <v>481</v>
      </c>
      <c r="E482" s="11" t="s">
        <v>271</v>
      </c>
      <c r="F482" s="11" t="s">
        <v>469</v>
      </c>
      <c r="G482" s="114">
        <v>18947060</v>
      </c>
      <c r="H482" s="114">
        <f t="shared" si="9"/>
        <v>12569683</v>
      </c>
      <c r="I482" s="114">
        <v>31516743</v>
      </c>
      <c r="J482" s="109">
        <f>J483+J488</f>
        <v>31516743</v>
      </c>
    </row>
    <row r="483" spans="1:10" ht="37.5">
      <c r="A483" s="12" t="s">
        <v>512</v>
      </c>
      <c r="B483" s="10">
        <v>344</v>
      </c>
      <c r="C483" s="11" t="s">
        <v>481</v>
      </c>
      <c r="D483" s="11" t="s">
        <v>481</v>
      </c>
      <c r="E483" s="11" t="s">
        <v>271</v>
      </c>
      <c r="F483" s="8" t="s">
        <v>252</v>
      </c>
      <c r="G483" s="114">
        <v>2327607</v>
      </c>
      <c r="H483" s="114">
        <f t="shared" si="9"/>
        <v>4838262</v>
      </c>
      <c r="I483" s="114">
        <v>7165869</v>
      </c>
      <c r="J483" s="109">
        <f>J484+J486</f>
        <v>7165869</v>
      </c>
    </row>
    <row r="484" spans="1:10" ht="18.75">
      <c r="A484" s="12" t="s">
        <v>513</v>
      </c>
      <c r="B484" s="10">
        <v>344</v>
      </c>
      <c r="C484" s="11" t="s">
        <v>481</v>
      </c>
      <c r="D484" s="11" t="s">
        <v>481</v>
      </c>
      <c r="E484" s="11" t="s">
        <v>271</v>
      </c>
      <c r="F484" s="11" t="s">
        <v>510</v>
      </c>
      <c r="G484" s="114">
        <v>1708189</v>
      </c>
      <c r="H484" s="114">
        <f t="shared" si="9"/>
        <v>-1297406</v>
      </c>
      <c r="I484" s="114">
        <v>410783</v>
      </c>
      <c r="J484" s="109">
        <f>J485</f>
        <v>410783</v>
      </c>
    </row>
    <row r="485" spans="1:10" ht="56.25">
      <c r="A485" s="12" t="s">
        <v>514</v>
      </c>
      <c r="B485" s="10">
        <v>344</v>
      </c>
      <c r="C485" s="11" t="s">
        <v>481</v>
      </c>
      <c r="D485" s="11" t="s">
        <v>481</v>
      </c>
      <c r="E485" s="11" t="s">
        <v>271</v>
      </c>
      <c r="F485" s="11" t="s">
        <v>511</v>
      </c>
      <c r="G485" s="114">
        <v>1708189</v>
      </c>
      <c r="H485" s="114">
        <f t="shared" si="9"/>
        <v>-1297406</v>
      </c>
      <c r="I485" s="114">
        <v>410783</v>
      </c>
      <c r="J485" s="109">
        <v>410783</v>
      </c>
    </row>
    <row r="486" spans="1:10" ht="18.75">
      <c r="A486" s="12" t="s">
        <v>258</v>
      </c>
      <c r="B486" s="10">
        <v>344</v>
      </c>
      <c r="C486" s="11" t="s">
        <v>481</v>
      </c>
      <c r="D486" s="11" t="s">
        <v>481</v>
      </c>
      <c r="E486" s="11" t="s">
        <v>271</v>
      </c>
      <c r="F486" s="11" t="s">
        <v>254</v>
      </c>
      <c r="G486" s="114">
        <v>619418</v>
      </c>
      <c r="H486" s="114">
        <f t="shared" si="9"/>
        <v>6135668</v>
      </c>
      <c r="I486" s="114">
        <v>6755086</v>
      </c>
      <c r="J486" s="109">
        <f>J487</f>
        <v>6755086</v>
      </c>
    </row>
    <row r="487" spans="1:10" ht="56.25">
      <c r="A487" s="12" t="s">
        <v>259</v>
      </c>
      <c r="B487" s="10">
        <v>344</v>
      </c>
      <c r="C487" s="11" t="s">
        <v>481</v>
      </c>
      <c r="D487" s="11" t="s">
        <v>481</v>
      </c>
      <c r="E487" s="11" t="s">
        <v>271</v>
      </c>
      <c r="F487" s="11" t="s">
        <v>255</v>
      </c>
      <c r="G487" s="114">
        <v>619418</v>
      </c>
      <c r="H487" s="114">
        <f t="shared" si="9"/>
        <v>6135668</v>
      </c>
      <c r="I487" s="114">
        <v>6755086</v>
      </c>
      <c r="J487" s="109">
        <v>6755086</v>
      </c>
    </row>
    <row r="488" spans="1:10" ht="18.75">
      <c r="A488" s="12" t="s">
        <v>411</v>
      </c>
      <c r="B488" s="10">
        <v>344</v>
      </c>
      <c r="C488" s="11" t="s">
        <v>481</v>
      </c>
      <c r="D488" s="11" t="s">
        <v>481</v>
      </c>
      <c r="E488" s="11" t="s">
        <v>135</v>
      </c>
      <c r="F488" s="11" t="s">
        <v>469</v>
      </c>
      <c r="G488" s="114">
        <v>16619453</v>
      </c>
      <c r="H488" s="114">
        <f t="shared" si="9"/>
        <v>7731421</v>
      </c>
      <c r="I488" s="114">
        <v>24350874</v>
      </c>
      <c r="J488" s="109">
        <f>J489+J493+J496</f>
        <v>24350874</v>
      </c>
    </row>
    <row r="489" spans="1:10" ht="37.5">
      <c r="A489" s="12" t="s">
        <v>512</v>
      </c>
      <c r="B489" s="10">
        <v>344</v>
      </c>
      <c r="C489" s="11" t="s">
        <v>481</v>
      </c>
      <c r="D489" s="11" t="s">
        <v>481</v>
      </c>
      <c r="E489" s="11" t="s">
        <v>135</v>
      </c>
      <c r="F489" s="8" t="s">
        <v>252</v>
      </c>
      <c r="G489" s="114">
        <v>12988580</v>
      </c>
      <c r="H489" s="114">
        <f t="shared" si="9"/>
        <v>4076921</v>
      </c>
      <c r="I489" s="114">
        <v>17065501</v>
      </c>
      <c r="J489" s="109">
        <f>J490</f>
        <v>17065501</v>
      </c>
    </row>
    <row r="490" spans="1:10" ht="18.75">
      <c r="A490" s="12" t="s">
        <v>258</v>
      </c>
      <c r="B490" s="10">
        <v>344</v>
      </c>
      <c r="C490" s="11" t="s">
        <v>481</v>
      </c>
      <c r="D490" s="11" t="s">
        <v>481</v>
      </c>
      <c r="E490" s="11" t="s">
        <v>135</v>
      </c>
      <c r="F490" s="11" t="s">
        <v>254</v>
      </c>
      <c r="G490" s="114">
        <v>12988580</v>
      </c>
      <c r="H490" s="114">
        <f t="shared" si="9"/>
        <v>4076921</v>
      </c>
      <c r="I490" s="114">
        <v>17065501</v>
      </c>
      <c r="J490" s="109">
        <f>J491+J492</f>
        <v>17065501</v>
      </c>
    </row>
    <row r="491" spans="1:10" ht="56.25">
      <c r="A491" s="12" t="s">
        <v>259</v>
      </c>
      <c r="B491" s="10">
        <v>344</v>
      </c>
      <c r="C491" s="11" t="s">
        <v>481</v>
      </c>
      <c r="D491" s="11" t="s">
        <v>481</v>
      </c>
      <c r="E491" s="11" t="s">
        <v>135</v>
      </c>
      <c r="F491" s="11" t="s">
        <v>255</v>
      </c>
      <c r="G491" s="114">
        <v>12988580</v>
      </c>
      <c r="H491" s="114">
        <f t="shared" si="9"/>
        <v>0</v>
      </c>
      <c r="I491" s="114">
        <v>12988580</v>
      </c>
      <c r="J491" s="109">
        <v>12988580</v>
      </c>
    </row>
    <row r="492" spans="1:10" ht="18.75">
      <c r="A492" s="12" t="s">
        <v>260</v>
      </c>
      <c r="B492" s="10">
        <v>344</v>
      </c>
      <c r="C492" s="11" t="s">
        <v>481</v>
      </c>
      <c r="D492" s="11" t="s">
        <v>481</v>
      </c>
      <c r="E492" s="11" t="s">
        <v>135</v>
      </c>
      <c r="F492" s="11" t="s">
        <v>256</v>
      </c>
      <c r="G492" s="114"/>
      <c r="H492" s="114">
        <f t="shared" si="9"/>
        <v>4076921</v>
      </c>
      <c r="I492" s="114">
        <v>4076921</v>
      </c>
      <c r="J492" s="109">
        <v>4076921</v>
      </c>
    </row>
    <row r="493" spans="1:10" ht="93.75">
      <c r="A493" s="12" t="s">
        <v>500</v>
      </c>
      <c r="B493" s="10">
        <v>344</v>
      </c>
      <c r="C493" s="11" t="s">
        <v>481</v>
      </c>
      <c r="D493" s="11" t="s">
        <v>481</v>
      </c>
      <c r="E493" s="11" t="s">
        <v>518</v>
      </c>
      <c r="F493" s="11" t="s">
        <v>469</v>
      </c>
      <c r="G493" s="114">
        <v>3630873</v>
      </c>
      <c r="H493" s="114">
        <f t="shared" si="9"/>
        <v>0</v>
      </c>
      <c r="I493" s="114">
        <v>3630873</v>
      </c>
      <c r="J493" s="109">
        <f>J494</f>
        <v>3630873</v>
      </c>
    </row>
    <row r="494" spans="1:10" ht="18.75">
      <c r="A494" s="12" t="s">
        <v>258</v>
      </c>
      <c r="B494" s="10">
        <v>344</v>
      </c>
      <c r="C494" s="11" t="s">
        <v>481</v>
      </c>
      <c r="D494" s="11" t="s">
        <v>481</v>
      </c>
      <c r="E494" s="11" t="s">
        <v>518</v>
      </c>
      <c r="F494" s="11" t="s">
        <v>254</v>
      </c>
      <c r="G494" s="114">
        <v>3630873</v>
      </c>
      <c r="H494" s="114">
        <f t="shared" si="9"/>
        <v>0</v>
      </c>
      <c r="I494" s="114">
        <v>3630873</v>
      </c>
      <c r="J494" s="109">
        <f>J495</f>
        <v>3630873</v>
      </c>
    </row>
    <row r="495" spans="1:10" ht="56.25">
      <c r="A495" s="12" t="s">
        <v>259</v>
      </c>
      <c r="B495" s="10">
        <v>344</v>
      </c>
      <c r="C495" s="11" t="s">
        <v>481</v>
      </c>
      <c r="D495" s="11" t="s">
        <v>481</v>
      </c>
      <c r="E495" s="11" t="s">
        <v>518</v>
      </c>
      <c r="F495" s="11" t="s">
        <v>255</v>
      </c>
      <c r="G495" s="114">
        <v>3630873</v>
      </c>
      <c r="H495" s="114">
        <f t="shared" si="9"/>
        <v>0</v>
      </c>
      <c r="I495" s="114">
        <v>3630873</v>
      </c>
      <c r="J495" s="109">
        <v>3630873</v>
      </c>
    </row>
    <row r="496" spans="1:10" ht="37.5">
      <c r="A496" s="1" t="s">
        <v>0</v>
      </c>
      <c r="B496" s="10">
        <v>344</v>
      </c>
      <c r="C496" s="11" t="s">
        <v>481</v>
      </c>
      <c r="D496" s="11" t="s">
        <v>481</v>
      </c>
      <c r="E496" s="11" t="s">
        <v>1</v>
      </c>
      <c r="F496" s="11" t="s">
        <v>469</v>
      </c>
      <c r="G496" s="114">
        <v>0</v>
      </c>
      <c r="H496" s="114">
        <f t="shared" si="9"/>
        <v>3654500</v>
      </c>
      <c r="I496" s="114">
        <v>3654500</v>
      </c>
      <c r="J496" s="109">
        <f>J497+J500</f>
        <v>3654500</v>
      </c>
    </row>
    <row r="497" spans="1:10" ht="18.75">
      <c r="A497" s="1" t="s">
        <v>343</v>
      </c>
      <c r="B497" s="10">
        <v>344</v>
      </c>
      <c r="C497" s="11" t="s">
        <v>481</v>
      </c>
      <c r="D497" s="11" t="s">
        <v>481</v>
      </c>
      <c r="E497" s="11" t="s">
        <v>1</v>
      </c>
      <c r="F497" s="11" t="s">
        <v>252</v>
      </c>
      <c r="G497" s="114">
        <v>0</v>
      </c>
      <c r="H497" s="114">
        <f t="shared" si="9"/>
        <v>1464610</v>
      </c>
      <c r="I497" s="114">
        <v>1464610</v>
      </c>
      <c r="J497" s="109">
        <f>J498</f>
        <v>1464610</v>
      </c>
    </row>
    <row r="498" spans="1:10" ht="18.75">
      <c r="A498" s="12" t="s">
        <v>513</v>
      </c>
      <c r="B498" s="10">
        <v>344</v>
      </c>
      <c r="C498" s="11" t="s">
        <v>481</v>
      </c>
      <c r="D498" s="11" t="s">
        <v>481</v>
      </c>
      <c r="E498" s="11" t="s">
        <v>1</v>
      </c>
      <c r="F498" s="11" t="s">
        <v>510</v>
      </c>
      <c r="G498" s="114">
        <v>0</v>
      </c>
      <c r="H498" s="114">
        <f t="shared" si="9"/>
        <v>1464610</v>
      </c>
      <c r="I498" s="114">
        <v>1464610</v>
      </c>
      <c r="J498" s="109">
        <f>J499</f>
        <v>1464610</v>
      </c>
    </row>
    <row r="499" spans="1:10" ht="56.25">
      <c r="A499" s="12" t="s">
        <v>514</v>
      </c>
      <c r="B499" s="10">
        <v>344</v>
      </c>
      <c r="C499" s="11" t="s">
        <v>481</v>
      </c>
      <c r="D499" s="11" t="s">
        <v>481</v>
      </c>
      <c r="E499" s="11" t="s">
        <v>1</v>
      </c>
      <c r="F499" s="11" t="s">
        <v>511</v>
      </c>
      <c r="G499" s="114"/>
      <c r="H499" s="114">
        <f t="shared" si="9"/>
        <v>1464610</v>
      </c>
      <c r="I499" s="114">
        <v>1464610</v>
      </c>
      <c r="J499" s="109">
        <v>1464610</v>
      </c>
    </row>
    <row r="500" spans="1:10" ht="18.75">
      <c r="A500" s="12" t="s">
        <v>258</v>
      </c>
      <c r="B500" s="10">
        <v>344</v>
      </c>
      <c r="C500" s="11" t="s">
        <v>481</v>
      </c>
      <c r="D500" s="11" t="s">
        <v>481</v>
      </c>
      <c r="E500" s="11" t="s">
        <v>1</v>
      </c>
      <c r="F500" s="11" t="s">
        <v>254</v>
      </c>
      <c r="G500" s="114">
        <v>0</v>
      </c>
      <c r="H500" s="114">
        <f t="shared" si="9"/>
        <v>2189890</v>
      </c>
      <c r="I500" s="114">
        <v>2189890</v>
      </c>
      <c r="J500" s="109">
        <f>J501</f>
        <v>2189890</v>
      </c>
    </row>
    <row r="501" spans="1:10" ht="56.25">
      <c r="A501" s="12" t="s">
        <v>259</v>
      </c>
      <c r="B501" s="10">
        <v>344</v>
      </c>
      <c r="C501" s="11" t="s">
        <v>481</v>
      </c>
      <c r="D501" s="11" t="s">
        <v>481</v>
      </c>
      <c r="E501" s="11" t="s">
        <v>1</v>
      </c>
      <c r="F501" s="11" t="s">
        <v>255</v>
      </c>
      <c r="G501" s="114"/>
      <c r="H501" s="114">
        <f t="shared" si="9"/>
        <v>2189890</v>
      </c>
      <c r="I501" s="114">
        <v>2189890</v>
      </c>
      <c r="J501" s="109">
        <v>2189890</v>
      </c>
    </row>
    <row r="502" spans="1:10" ht="18.75">
      <c r="A502" s="1" t="s">
        <v>253</v>
      </c>
      <c r="B502" s="10">
        <v>344</v>
      </c>
      <c r="C502" s="11" t="s">
        <v>481</v>
      </c>
      <c r="D502" s="11" t="s">
        <v>481</v>
      </c>
      <c r="E502" s="11" t="s">
        <v>489</v>
      </c>
      <c r="F502" s="8" t="s">
        <v>469</v>
      </c>
      <c r="G502" s="114">
        <v>257500</v>
      </c>
      <c r="H502" s="114">
        <f t="shared" si="9"/>
        <v>110500</v>
      </c>
      <c r="I502" s="114">
        <v>368000</v>
      </c>
      <c r="J502" s="109">
        <f>J503</f>
        <v>367375</v>
      </c>
    </row>
    <row r="503" spans="1:10" ht="37.5">
      <c r="A503" s="1" t="s">
        <v>515</v>
      </c>
      <c r="B503" s="10">
        <v>344</v>
      </c>
      <c r="C503" s="11" t="s">
        <v>481</v>
      </c>
      <c r="D503" s="11" t="s">
        <v>481</v>
      </c>
      <c r="E503" s="11" t="s">
        <v>327</v>
      </c>
      <c r="F503" s="8" t="s">
        <v>469</v>
      </c>
      <c r="G503" s="114">
        <v>257500</v>
      </c>
      <c r="H503" s="114">
        <f t="shared" si="9"/>
        <v>110500</v>
      </c>
      <c r="I503" s="114">
        <v>368000</v>
      </c>
      <c r="J503" s="109">
        <f>J504</f>
        <v>367375</v>
      </c>
    </row>
    <row r="504" spans="1:10" ht="37.5">
      <c r="A504" s="12" t="s">
        <v>512</v>
      </c>
      <c r="B504" s="10">
        <v>344</v>
      </c>
      <c r="C504" s="11" t="s">
        <v>481</v>
      </c>
      <c r="D504" s="11" t="s">
        <v>481</v>
      </c>
      <c r="E504" s="11" t="s">
        <v>327</v>
      </c>
      <c r="F504" s="8" t="s">
        <v>252</v>
      </c>
      <c r="G504" s="114">
        <v>257500</v>
      </c>
      <c r="H504" s="114">
        <f t="shared" si="9"/>
        <v>110500</v>
      </c>
      <c r="I504" s="114">
        <v>368000</v>
      </c>
      <c r="J504" s="109">
        <f>J507+J505</f>
        <v>367375</v>
      </c>
    </row>
    <row r="505" spans="1:10" ht="18.75">
      <c r="A505" s="12" t="s">
        <v>513</v>
      </c>
      <c r="B505" s="10">
        <v>344</v>
      </c>
      <c r="C505" s="11" t="s">
        <v>481</v>
      </c>
      <c r="D505" s="11" t="s">
        <v>481</v>
      </c>
      <c r="E505" s="11" t="s">
        <v>327</v>
      </c>
      <c r="F505" s="11" t="s">
        <v>510</v>
      </c>
      <c r="G505" s="114">
        <v>0</v>
      </c>
      <c r="H505" s="114">
        <f t="shared" si="9"/>
        <v>110500</v>
      </c>
      <c r="I505" s="114">
        <v>110500</v>
      </c>
      <c r="J505" s="109">
        <f>J506</f>
        <v>110500</v>
      </c>
    </row>
    <row r="506" spans="1:10" ht="18.75">
      <c r="A506" s="12" t="s">
        <v>257</v>
      </c>
      <c r="B506" s="10">
        <v>344</v>
      </c>
      <c r="C506" s="11" t="s">
        <v>481</v>
      </c>
      <c r="D506" s="11" t="s">
        <v>481</v>
      </c>
      <c r="E506" s="11" t="s">
        <v>327</v>
      </c>
      <c r="F506" s="8" t="s">
        <v>516</v>
      </c>
      <c r="G506" s="114"/>
      <c r="H506" s="114">
        <f t="shared" si="9"/>
        <v>110500</v>
      </c>
      <c r="I506" s="114">
        <v>110500</v>
      </c>
      <c r="J506" s="109">
        <v>110500</v>
      </c>
    </row>
    <row r="507" spans="1:10" ht="18.75">
      <c r="A507" s="12" t="s">
        <v>258</v>
      </c>
      <c r="B507" s="10">
        <v>344</v>
      </c>
      <c r="C507" s="11" t="s">
        <v>481</v>
      </c>
      <c r="D507" s="11" t="s">
        <v>481</v>
      </c>
      <c r="E507" s="11" t="s">
        <v>327</v>
      </c>
      <c r="F507" s="11" t="s">
        <v>254</v>
      </c>
      <c r="G507" s="114">
        <v>257500</v>
      </c>
      <c r="H507" s="114">
        <f t="shared" si="9"/>
        <v>0</v>
      </c>
      <c r="I507" s="114">
        <v>257500</v>
      </c>
      <c r="J507" s="109">
        <f>J508</f>
        <v>256875</v>
      </c>
    </row>
    <row r="508" spans="1:10" ht="18.75">
      <c r="A508" s="12" t="s">
        <v>260</v>
      </c>
      <c r="B508" s="10">
        <v>344</v>
      </c>
      <c r="C508" s="11" t="s">
        <v>481</v>
      </c>
      <c r="D508" s="11" t="s">
        <v>481</v>
      </c>
      <c r="E508" s="11" t="s">
        <v>327</v>
      </c>
      <c r="F508" s="11" t="s">
        <v>256</v>
      </c>
      <c r="G508" s="114">
        <v>257500</v>
      </c>
      <c r="H508" s="114">
        <f t="shared" si="9"/>
        <v>0</v>
      </c>
      <c r="I508" s="114">
        <v>257500</v>
      </c>
      <c r="J508" s="109">
        <v>256875</v>
      </c>
    </row>
    <row r="509" spans="1:10" ht="18.75">
      <c r="A509" s="12" t="s">
        <v>435</v>
      </c>
      <c r="B509" s="10">
        <v>344</v>
      </c>
      <c r="C509" s="11" t="s">
        <v>481</v>
      </c>
      <c r="D509" s="11" t="s">
        <v>493</v>
      </c>
      <c r="E509" s="11" t="s">
        <v>468</v>
      </c>
      <c r="F509" s="11" t="s">
        <v>469</v>
      </c>
      <c r="G509" s="114">
        <v>48681799</v>
      </c>
      <c r="H509" s="114">
        <f t="shared" si="9"/>
        <v>516970.2100000009</v>
      </c>
      <c r="I509" s="114">
        <v>49198769.21</v>
      </c>
      <c r="J509" s="109">
        <f>J510+J519+J533+J541+J528+J546</f>
        <v>49179159.339999996</v>
      </c>
    </row>
    <row r="510" spans="1:10" ht="56.25">
      <c r="A510" s="12" t="s">
        <v>473</v>
      </c>
      <c r="B510" s="10">
        <v>344</v>
      </c>
      <c r="C510" s="11" t="s">
        <v>481</v>
      </c>
      <c r="D510" s="11" t="s">
        <v>493</v>
      </c>
      <c r="E510" s="11" t="s">
        <v>446</v>
      </c>
      <c r="F510" s="11" t="s">
        <v>469</v>
      </c>
      <c r="G510" s="114">
        <v>14125303</v>
      </c>
      <c r="H510" s="114">
        <f t="shared" si="9"/>
        <v>911217.9699999988</v>
      </c>
      <c r="I510" s="114">
        <v>15036520.969999999</v>
      </c>
      <c r="J510" s="109">
        <f>J511</f>
        <v>15035911.1</v>
      </c>
    </row>
    <row r="511" spans="1:10" ht="18.75">
      <c r="A511" s="12" t="s">
        <v>459</v>
      </c>
      <c r="B511" s="10">
        <v>344</v>
      </c>
      <c r="C511" s="11" t="s">
        <v>481</v>
      </c>
      <c r="D511" s="11" t="s">
        <v>493</v>
      </c>
      <c r="E511" s="11" t="s">
        <v>479</v>
      </c>
      <c r="F511" s="11" t="s">
        <v>469</v>
      </c>
      <c r="G511" s="114">
        <v>14125303</v>
      </c>
      <c r="H511" s="114">
        <f t="shared" si="9"/>
        <v>911217.9699999988</v>
      </c>
      <c r="I511" s="114">
        <v>15036520.969999999</v>
      </c>
      <c r="J511" s="109">
        <f>J512+J517</f>
        <v>15035911.1</v>
      </c>
    </row>
    <row r="512" spans="1:10" ht="18.75">
      <c r="A512" s="12" t="s">
        <v>403</v>
      </c>
      <c r="B512" s="10">
        <v>344</v>
      </c>
      <c r="C512" s="13" t="s">
        <v>481</v>
      </c>
      <c r="D512" s="13" t="s">
        <v>493</v>
      </c>
      <c r="E512" s="11" t="s">
        <v>115</v>
      </c>
      <c r="F512" s="13" t="s">
        <v>469</v>
      </c>
      <c r="G512" s="114">
        <v>10421703</v>
      </c>
      <c r="H512" s="114">
        <f t="shared" si="9"/>
        <v>911217.9699999988</v>
      </c>
      <c r="I512" s="114">
        <v>11332920.969999999</v>
      </c>
      <c r="J512" s="109">
        <f>J513+J514+J515</f>
        <v>11332311.1</v>
      </c>
    </row>
    <row r="513" spans="1:10" ht="75">
      <c r="A513" s="1" t="s">
        <v>534</v>
      </c>
      <c r="B513" s="10">
        <v>344</v>
      </c>
      <c r="C513" s="13" t="s">
        <v>481</v>
      </c>
      <c r="D513" s="13" t="s">
        <v>493</v>
      </c>
      <c r="E513" s="11" t="s">
        <v>115</v>
      </c>
      <c r="F513" s="13" t="s">
        <v>311</v>
      </c>
      <c r="G513" s="114">
        <v>10162289</v>
      </c>
      <c r="H513" s="114">
        <f t="shared" si="9"/>
        <v>1006887.7799999993</v>
      </c>
      <c r="I513" s="114">
        <v>11169176.78</v>
      </c>
      <c r="J513" s="109">
        <v>11168566.91</v>
      </c>
    </row>
    <row r="514" spans="1:10" ht="37.5">
      <c r="A514" s="1" t="s">
        <v>313</v>
      </c>
      <c r="B514" s="10">
        <v>344</v>
      </c>
      <c r="C514" s="13" t="s">
        <v>481</v>
      </c>
      <c r="D514" s="13" t="s">
        <v>493</v>
      </c>
      <c r="E514" s="11" t="s">
        <v>115</v>
      </c>
      <c r="F514" s="13" t="s">
        <v>312</v>
      </c>
      <c r="G514" s="114">
        <v>257191</v>
      </c>
      <c r="H514" s="114">
        <f t="shared" si="9"/>
        <v>-94246.81</v>
      </c>
      <c r="I514" s="114">
        <v>162944.19</v>
      </c>
      <c r="J514" s="109">
        <v>162944.19</v>
      </c>
    </row>
    <row r="515" spans="1:10" ht="18.75">
      <c r="A515" s="1" t="s">
        <v>316</v>
      </c>
      <c r="B515" s="10">
        <v>344</v>
      </c>
      <c r="C515" s="13" t="s">
        <v>481</v>
      </c>
      <c r="D515" s="13" t="s">
        <v>493</v>
      </c>
      <c r="E515" s="11" t="s">
        <v>115</v>
      </c>
      <c r="F515" s="13" t="s">
        <v>317</v>
      </c>
      <c r="G515" s="114">
        <v>2223</v>
      </c>
      <c r="H515" s="114">
        <f t="shared" si="9"/>
        <v>-1423</v>
      </c>
      <c r="I515" s="114">
        <v>800</v>
      </c>
      <c r="J515" s="109">
        <f>J516</f>
        <v>800</v>
      </c>
    </row>
    <row r="516" spans="1:10" ht="18.75">
      <c r="A516" s="1" t="s">
        <v>251</v>
      </c>
      <c r="B516" s="10">
        <v>344</v>
      </c>
      <c r="C516" s="13" t="s">
        <v>481</v>
      </c>
      <c r="D516" s="13" t="s">
        <v>493</v>
      </c>
      <c r="E516" s="11" t="s">
        <v>115</v>
      </c>
      <c r="F516" s="13" t="s">
        <v>318</v>
      </c>
      <c r="G516" s="114">
        <v>2223</v>
      </c>
      <c r="H516" s="114">
        <f t="shared" si="9"/>
        <v>-1423</v>
      </c>
      <c r="I516" s="114">
        <v>800</v>
      </c>
      <c r="J516" s="109">
        <v>800</v>
      </c>
    </row>
    <row r="517" spans="1:10" ht="93.75">
      <c r="A517" s="50" t="s">
        <v>500</v>
      </c>
      <c r="B517" s="10">
        <v>344</v>
      </c>
      <c r="C517" s="13" t="s">
        <v>481</v>
      </c>
      <c r="D517" s="13" t="s">
        <v>493</v>
      </c>
      <c r="E517" s="11" t="s">
        <v>360</v>
      </c>
      <c r="F517" s="13" t="s">
        <v>469</v>
      </c>
      <c r="G517" s="114">
        <v>3703600</v>
      </c>
      <c r="H517" s="114">
        <f t="shared" si="9"/>
        <v>0</v>
      </c>
      <c r="I517" s="114">
        <v>3703600</v>
      </c>
      <c r="J517" s="109">
        <f>J518</f>
        <v>3703600</v>
      </c>
    </row>
    <row r="518" spans="1:10" ht="75">
      <c r="A518" s="1" t="s">
        <v>534</v>
      </c>
      <c r="B518" s="10">
        <v>344</v>
      </c>
      <c r="C518" s="13" t="s">
        <v>481</v>
      </c>
      <c r="D518" s="13" t="s">
        <v>493</v>
      </c>
      <c r="E518" s="11" t="s">
        <v>360</v>
      </c>
      <c r="F518" s="13" t="s">
        <v>311</v>
      </c>
      <c r="G518" s="114">
        <v>3703600</v>
      </c>
      <c r="H518" s="114">
        <f t="shared" si="9"/>
        <v>0</v>
      </c>
      <c r="I518" s="114">
        <v>3703600</v>
      </c>
      <c r="J518" s="109">
        <v>3703600</v>
      </c>
    </row>
    <row r="519" spans="1:10" ht="75">
      <c r="A519" s="12" t="s">
        <v>436</v>
      </c>
      <c r="B519" s="10">
        <v>344</v>
      </c>
      <c r="C519" s="11" t="s">
        <v>481</v>
      </c>
      <c r="D519" s="11" t="s">
        <v>493</v>
      </c>
      <c r="E519" s="11" t="s">
        <v>136</v>
      </c>
      <c r="F519" s="11" t="s">
        <v>469</v>
      </c>
      <c r="G519" s="114">
        <v>31997760</v>
      </c>
      <c r="H519" s="114">
        <f t="shared" si="9"/>
        <v>-1308596.9400000013</v>
      </c>
      <c r="I519" s="114">
        <v>30689163.06</v>
      </c>
      <c r="J519" s="109">
        <f>J520</f>
        <v>30689163.06</v>
      </c>
    </row>
    <row r="520" spans="1:10" ht="18.75">
      <c r="A520" s="12" t="s">
        <v>411</v>
      </c>
      <c r="B520" s="10">
        <v>344</v>
      </c>
      <c r="C520" s="11" t="s">
        <v>481</v>
      </c>
      <c r="D520" s="11" t="s">
        <v>493</v>
      </c>
      <c r="E520" s="11" t="s">
        <v>137</v>
      </c>
      <c r="F520" s="11" t="s">
        <v>469</v>
      </c>
      <c r="G520" s="114">
        <v>31997760</v>
      </c>
      <c r="H520" s="114">
        <f t="shared" si="9"/>
        <v>-1308596.9400000013</v>
      </c>
      <c r="I520" s="114">
        <v>30689163.06</v>
      </c>
      <c r="J520" s="109">
        <f>J521+J524</f>
        <v>30689163.06</v>
      </c>
    </row>
    <row r="521" spans="1:10" ht="37.5">
      <c r="A521" s="12" t="s">
        <v>512</v>
      </c>
      <c r="B521" s="10">
        <v>344</v>
      </c>
      <c r="C521" s="11" t="s">
        <v>481</v>
      </c>
      <c r="D521" s="11" t="s">
        <v>493</v>
      </c>
      <c r="E521" s="11" t="s">
        <v>137</v>
      </c>
      <c r="F521" s="8" t="s">
        <v>252</v>
      </c>
      <c r="G521" s="114">
        <v>25069408</v>
      </c>
      <c r="H521" s="114">
        <f t="shared" si="9"/>
        <v>-1308596.9400000013</v>
      </c>
      <c r="I521" s="114">
        <v>23760811.06</v>
      </c>
      <c r="J521" s="109">
        <f>J522</f>
        <v>23760811.06</v>
      </c>
    </row>
    <row r="522" spans="1:10" ht="18.75">
      <c r="A522" s="12" t="s">
        <v>513</v>
      </c>
      <c r="B522" s="10">
        <v>344</v>
      </c>
      <c r="C522" s="11" t="s">
        <v>481</v>
      </c>
      <c r="D522" s="11" t="s">
        <v>493</v>
      </c>
      <c r="E522" s="11" t="s">
        <v>137</v>
      </c>
      <c r="F522" s="11" t="s">
        <v>510</v>
      </c>
      <c r="G522" s="114">
        <v>25069408</v>
      </c>
      <c r="H522" s="114">
        <f t="shared" si="9"/>
        <v>-1308596.9400000013</v>
      </c>
      <c r="I522" s="114">
        <v>23760811.06</v>
      </c>
      <c r="J522" s="109">
        <f>J523</f>
        <v>23760811.06</v>
      </c>
    </row>
    <row r="523" spans="1:10" ht="56.25">
      <c r="A523" s="12" t="s">
        <v>514</v>
      </c>
      <c r="B523" s="10">
        <v>344</v>
      </c>
      <c r="C523" s="11" t="s">
        <v>481</v>
      </c>
      <c r="D523" s="11" t="s">
        <v>493</v>
      </c>
      <c r="E523" s="11" t="s">
        <v>137</v>
      </c>
      <c r="F523" s="11" t="s">
        <v>511</v>
      </c>
      <c r="G523" s="114">
        <v>25069408</v>
      </c>
      <c r="H523" s="114">
        <f t="shared" si="9"/>
        <v>-1308596.9400000013</v>
      </c>
      <c r="I523" s="114">
        <v>23760811.06</v>
      </c>
      <c r="J523" s="109">
        <v>23760811.06</v>
      </c>
    </row>
    <row r="524" spans="1:10" ht="93.75">
      <c r="A524" s="50" t="s">
        <v>500</v>
      </c>
      <c r="B524" s="10">
        <v>344</v>
      </c>
      <c r="C524" s="11" t="s">
        <v>481</v>
      </c>
      <c r="D524" s="11" t="s">
        <v>493</v>
      </c>
      <c r="E524" s="11" t="s">
        <v>519</v>
      </c>
      <c r="F524" s="11" t="s">
        <v>469</v>
      </c>
      <c r="G524" s="114">
        <v>6928352</v>
      </c>
      <c r="H524" s="114">
        <f t="shared" si="9"/>
        <v>0</v>
      </c>
      <c r="I524" s="114">
        <v>6928352</v>
      </c>
      <c r="J524" s="109">
        <f>J525</f>
        <v>6928352</v>
      </c>
    </row>
    <row r="525" spans="1:10" ht="37.5">
      <c r="A525" s="12" t="s">
        <v>512</v>
      </c>
      <c r="B525" s="10">
        <v>344</v>
      </c>
      <c r="C525" s="11" t="s">
        <v>481</v>
      </c>
      <c r="D525" s="11" t="s">
        <v>493</v>
      </c>
      <c r="E525" s="11" t="s">
        <v>519</v>
      </c>
      <c r="F525" s="8" t="s">
        <v>252</v>
      </c>
      <c r="G525" s="114">
        <v>6928352</v>
      </c>
      <c r="H525" s="114">
        <f t="shared" si="9"/>
        <v>0</v>
      </c>
      <c r="I525" s="114">
        <v>6928352</v>
      </c>
      <c r="J525" s="109">
        <f>J526</f>
        <v>6928352</v>
      </c>
    </row>
    <row r="526" spans="1:10" ht="18.75">
      <c r="A526" s="12" t="s">
        <v>513</v>
      </c>
      <c r="B526" s="10">
        <v>344</v>
      </c>
      <c r="C526" s="11" t="s">
        <v>481</v>
      </c>
      <c r="D526" s="11" t="s">
        <v>493</v>
      </c>
      <c r="E526" s="11" t="s">
        <v>519</v>
      </c>
      <c r="F526" s="11" t="s">
        <v>510</v>
      </c>
      <c r="G526" s="114">
        <v>6928352</v>
      </c>
      <c r="H526" s="114">
        <f aca="true" t="shared" si="10" ref="H526:H589">I526-G526</f>
        <v>0</v>
      </c>
      <c r="I526" s="114">
        <v>6928352</v>
      </c>
      <c r="J526" s="109">
        <f>J527</f>
        <v>6928352</v>
      </c>
    </row>
    <row r="527" spans="1:10" ht="56.25">
      <c r="A527" s="12" t="s">
        <v>514</v>
      </c>
      <c r="B527" s="10">
        <v>344</v>
      </c>
      <c r="C527" s="11" t="s">
        <v>481</v>
      </c>
      <c r="D527" s="11" t="s">
        <v>493</v>
      </c>
      <c r="E527" s="11" t="s">
        <v>519</v>
      </c>
      <c r="F527" s="11" t="s">
        <v>511</v>
      </c>
      <c r="G527" s="114">
        <v>6928352</v>
      </c>
      <c r="H527" s="114">
        <f t="shared" si="10"/>
        <v>0</v>
      </c>
      <c r="I527" s="114">
        <v>6928352</v>
      </c>
      <c r="J527" s="109">
        <v>6928352</v>
      </c>
    </row>
    <row r="528" spans="1:10" ht="18.75">
      <c r="A528" s="12" t="s">
        <v>53</v>
      </c>
      <c r="B528" s="10">
        <v>344</v>
      </c>
      <c r="C528" s="11" t="s">
        <v>481</v>
      </c>
      <c r="D528" s="11" t="s">
        <v>493</v>
      </c>
      <c r="E528" s="11" t="s">
        <v>54</v>
      </c>
      <c r="F528" s="11" t="s">
        <v>469</v>
      </c>
      <c r="G528" s="114">
        <v>0</v>
      </c>
      <c r="H528" s="114">
        <f t="shared" si="10"/>
        <v>100000</v>
      </c>
      <c r="I528" s="114">
        <v>100000</v>
      </c>
      <c r="J528" s="109">
        <f>J529</f>
        <v>100000</v>
      </c>
    </row>
    <row r="529" spans="1:10" ht="37.5">
      <c r="A529" s="12" t="s">
        <v>501</v>
      </c>
      <c r="B529" s="10">
        <v>344</v>
      </c>
      <c r="C529" s="11" t="s">
        <v>481</v>
      </c>
      <c r="D529" s="11" t="s">
        <v>493</v>
      </c>
      <c r="E529" s="11" t="s">
        <v>502</v>
      </c>
      <c r="F529" s="11" t="s">
        <v>469</v>
      </c>
      <c r="G529" s="114">
        <v>0</v>
      </c>
      <c r="H529" s="114">
        <f t="shared" si="10"/>
        <v>100000</v>
      </c>
      <c r="I529" s="114">
        <v>100000</v>
      </c>
      <c r="J529" s="109">
        <f>J530</f>
        <v>100000</v>
      </c>
    </row>
    <row r="530" spans="1:10" ht="37.5">
      <c r="A530" s="12" t="s">
        <v>512</v>
      </c>
      <c r="B530" s="10">
        <v>344</v>
      </c>
      <c r="C530" s="11" t="s">
        <v>481</v>
      </c>
      <c r="D530" s="11" t="s">
        <v>493</v>
      </c>
      <c r="E530" s="11" t="s">
        <v>502</v>
      </c>
      <c r="F530" s="8" t="s">
        <v>252</v>
      </c>
      <c r="G530" s="114">
        <v>0</v>
      </c>
      <c r="H530" s="114">
        <f t="shared" si="10"/>
        <v>100000</v>
      </c>
      <c r="I530" s="114">
        <v>100000</v>
      </c>
      <c r="J530" s="109">
        <f>J531</f>
        <v>100000</v>
      </c>
    </row>
    <row r="531" spans="1:10" ht="18.75">
      <c r="A531" s="12" t="s">
        <v>513</v>
      </c>
      <c r="B531" s="10">
        <v>344</v>
      </c>
      <c r="C531" s="11" t="s">
        <v>481</v>
      </c>
      <c r="D531" s="11" t="s">
        <v>493</v>
      </c>
      <c r="E531" s="11" t="s">
        <v>502</v>
      </c>
      <c r="F531" s="11" t="s">
        <v>510</v>
      </c>
      <c r="G531" s="114">
        <v>0</v>
      </c>
      <c r="H531" s="114">
        <f t="shared" si="10"/>
        <v>100000</v>
      </c>
      <c r="I531" s="114">
        <v>100000</v>
      </c>
      <c r="J531" s="109">
        <f>J532</f>
        <v>100000</v>
      </c>
    </row>
    <row r="532" spans="1:10" ht="18.75">
      <c r="A532" s="12" t="s">
        <v>257</v>
      </c>
      <c r="B532" s="10">
        <v>344</v>
      </c>
      <c r="C532" s="11" t="s">
        <v>481</v>
      </c>
      <c r="D532" s="11" t="s">
        <v>493</v>
      </c>
      <c r="E532" s="11" t="s">
        <v>502</v>
      </c>
      <c r="F532" s="11" t="s">
        <v>516</v>
      </c>
      <c r="G532" s="114"/>
      <c r="H532" s="114">
        <f t="shared" si="10"/>
        <v>100000</v>
      </c>
      <c r="I532" s="114">
        <v>100000</v>
      </c>
      <c r="J532" s="109">
        <v>100000</v>
      </c>
    </row>
    <row r="533" spans="1:10" ht="18.75">
      <c r="A533" s="1" t="s">
        <v>253</v>
      </c>
      <c r="B533" s="10">
        <v>344</v>
      </c>
      <c r="C533" s="11" t="s">
        <v>481</v>
      </c>
      <c r="D533" s="11" t="s">
        <v>493</v>
      </c>
      <c r="E533" s="11" t="s">
        <v>489</v>
      </c>
      <c r="F533" s="8" t="s">
        <v>469</v>
      </c>
      <c r="G533" s="114">
        <v>2558736</v>
      </c>
      <c r="H533" s="114">
        <f t="shared" si="10"/>
        <v>-331780.8700000001</v>
      </c>
      <c r="I533" s="114">
        <v>2226955.13</v>
      </c>
      <c r="J533" s="109">
        <f>J534+J536</f>
        <v>2207955.13</v>
      </c>
    </row>
    <row r="534" spans="1:10" ht="37.5">
      <c r="A534" s="1" t="s">
        <v>262</v>
      </c>
      <c r="B534" s="10">
        <v>344</v>
      </c>
      <c r="C534" s="11" t="s">
        <v>481</v>
      </c>
      <c r="D534" s="11" t="s">
        <v>493</v>
      </c>
      <c r="E534" s="11" t="s">
        <v>321</v>
      </c>
      <c r="F534" s="8" t="s">
        <v>469</v>
      </c>
      <c r="G534" s="114">
        <v>19000</v>
      </c>
      <c r="H534" s="114">
        <f t="shared" si="10"/>
        <v>0</v>
      </c>
      <c r="I534" s="114">
        <v>19000</v>
      </c>
      <c r="J534" s="109">
        <f>J535</f>
        <v>0</v>
      </c>
    </row>
    <row r="535" spans="1:10" ht="37.5">
      <c r="A535" s="1" t="s">
        <v>313</v>
      </c>
      <c r="B535" s="10">
        <v>344</v>
      </c>
      <c r="C535" s="11" t="s">
        <v>481</v>
      </c>
      <c r="D535" s="11" t="s">
        <v>493</v>
      </c>
      <c r="E535" s="11" t="s">
        <v>321</v>
      </c>
      <c r="F535" s="8" t="s">
        <v>312</v>
      </c>
      <c r="G535" s="114">
        <v>19000</v>
      </c>
      <c r="H535" s="114">
        <f t="shared" si="10"/>
        <v>0</v>
      </c>
      <c r="I535" s="114">
        <v>19000</v>
      </c>
      <c r="J535" s="109">
        <v>0</v>
      </c>
    </row>
    <row r="536" spans="1:10" ht="37.5">
      <c r="A536" s="1" t="s">
        <v>261</v>
      </c>
      <c r="B536" s="10">
        <v>344</v>
      </c>
      <c r="C536" s="11" t="s">
        <v>481</v>
      </c>
      <c r="D536" s="11" t="s">
        <v>493</v>
      </c>
      <c r="E536" s="11" t="s">
        <v>106</v>
      </c>
      <c r="F536" s="8" t="s">
        <v>469</v>
      </c>
      <c r="G536" s="114">
        <v>2539736</v>
      </c>
      <c r="H536" s="114">
        <f t="shared" si="10"/>
        <v>-331780.8700000001</v>
      </c>
      <c r="I536" s="114">
        <v>2207955.13</v>
      </c>
      <c r="J536" s="109">
        <f>J537+J538</f>
        <v>2207955.13</v>
      </c>
    </row>
    <row r="537" spans="1:10" ht="37.5">
      <c r="A537" s="1" t="s">
        <v>313</v>
      </c>
      <c r="B537" s="10">
        <v>344</v>
      </c>
      <c r="C537" s="11" t="s">
        <v>481</v>
      </c>
      <c r="D537" s="11" t="s">
        <v>493</v>
      </c>
      <c r="E537" s="11" t="s">
        <v>106</v>
      </c>
      <c r="F537" s="8" t="s">
        <v>312</v>
      </c>
      <c r="G537" s="114">
        <v>1114434</v>
      </c>
      <c r="H537" s="114">
        <f t="shared" si="10"/>
        <v>-74831.33999999997</v>
      </c>
      <c r="I537" s="114">
        <v>1039602.66</v>
      </c>
      <c r="J537" s="109">
        <v>1039602.66</v>
      </c>
    </row>
    <row r="538" spans="1:10" ht="37.5">
      <c r="A538" s="12" t="s">
        <v>512</v>
      </c>
      <c r="B538" s="10">
        <v>344</v>
      </c>
      <c r="C538" s="11" t="s">
        <v>481</v>
      </c>
      <c r="D538" s="11" t="s">
        <v>493</v>
      </c>
      <c r="E538" s="11" t="s">
        <v>106</v>
      </c>
      <c r="F538" s="8" t="s">
        <v>252</v>
      </c>
      <c r="G538" s="114">
        <v>1425302</v>
      </c>
      <c r="H538" s="114">
        <f t="shared" si="10"/>
        <v>-256949.53000000003</v>
      </c>
      <c r="I538" s="114">
        <v>1168352.47</v>
      </c>
      <c r="J538" s="109">
        <f>J539</f>
        <v>1168352.47</v>
      </c>
    </row>
    <row r="539" spans="1:10" ht="18.75">
      <c r="A539" s="12" t="s">
        <v>513</v>
      </c>
      <c r="B539" s="10">
        <v>344</v>
      </c>
      <c r="C539" s="11" t="s">
        <v>481</v>
      </c>
      <c r="D539" s="11" t="s">
        <v>493</v>
      </c>
      <c r="E539" s="11" t="s">
        <v>106</v>
      </c>
      <c r="F539" s="11" t="s">
        <v>510</v>
      </c>
      <c r="G539" s="114">
        <v>1425302</v>
      </c>
      <c r="H539" s="114">
        <f t="shared" si="10"/>
        <v>-256949.53000000003</v>
      </c>
      <c r="I539" s="114">
        <v>1168352.47</v>
      </c>
      <c r="J539" s="109">
        <f>J540</f>
        <v>1168352.47</v>
      </c>
    </row>
    <row r="540" spans="1:10" ht="18.75">
      <c r="A540" s="12" t="s">
        <v>257</v>
      </c>
      <c r="B540" s="10">
        <v>344</v>
      </c>
      <c r="C540" s="11" t="s">
        <v>481</v>
      </c>
      <c r="D540" s="11" t="s">
        <v>493</v>
      </c>
      <c r="E540" s="11" t="s">
        <v>106</v>
      </c>
      <c r="F540" s="11" t="s">
        <v>516</v>
      </c>
      <c r="G540" s="114">
        <v>1425302</v>
      </c>
      <c r="H540" s="114">
        <f t="shared" si="10"/>
        <v>-256949.53000000003</v>
      </c>
      <c r="I540" s="114">
        <v>1168352.47</v>
      </c>
      <c r="J540" s="109">
        <v>1168352.47</v>
      </c>
    </row>
    <row r="541" spans="1:10" ht="37.5">
      <c r="A541" s="40" t="s">
        <v>5</v>
      </c>
      <c r="B541" s="10">
        <v>344</v>
      </c>
      <c r="C541" s="11" t="s">
        <v>481</v>
      </c>
      <c r="D541" s="11" t="s">
        <v>493</v>
      </c>
      <c r="E541" s="11" t="s">
        <v>10</v>
      </c>
      <c r="F541" s="13" t="s">
        <v>469</v>
      </c>
      <c r="G541" s="114">
        <v>0</v>
      </c>
      <c r="H541" s="114">
        <f t="shared" si="10"/>
        <v>112066.55</v>
      </c>
      <c r="I541" s="114">
        <v>112066.55</v>
      </c>
      <c r="J541" s="109">
        <f>J542+J544</f>
        <v>112066.55</v>
      </c>
    </row>
    <row r="542" spans="1:10" ht="37.5">
      <c r="A542" s="40" t="s">
        <v>17</v>
      </c>
      <c r="B542" s="10">
        <v>344</v>
      </c>
      <c r="C542" s="11" t="s">
        <v>481</v>
      </c>
      <c r="D542" s="11" t="s">
        <v>493</v>
      </c>
      <c r="E542" s="11" t="s">
        <v>11</v>
      </c>
      <c r="F542" s="13" t="s">
        <v>469</v>
      </c>
      <c r="G542" s="114">
        <v>0</v>
      </c>
      <c r="H542" s="114">
        <f t="shared" si="10"/>
        <v>76186.55</v>
      </c>
      <c r="I542" s="114">
        <v>76186.55</v>
      </c>
      <c r="J542" s="109">
        <f>J543</f>
        <v>76186.55</v>
      </c>
    </row>
    <row r="543" spans="1:10" ht="75">
      <c r="A543" s="1" t="s">
        <v>534</v>
      </c>
      <c r="B543" s="10">
        <v>344</v>
      </c>
      <c r="C543" s="11" t="s">
        <v>481</v>
      </c>
      <c r="D543" s="11" t="s">
        <v>493</v>
      </c>
      <c r="E543" s="11" t="s">
        <v>11</v>
      </c>
      <c r="F543" s="13" t="s">
        <v>311</v>
      </c>
      <c r="G543" s="114"/>
      <c r="H543" s="114">
        <f t="shared" si="10"/>
        <v>76186.55</v>
      </c>
      <c r="I543" s="114">
        <v>76186.55</v>
      </c>
      <c r="J543" s="109">
        <v>76186.55</v>
      </c>
    </row>
    <row r="544" spans="1:10" ht="56.25">
      <c r="A544" s="40" t="s">
        <v>18</v>
      </c>
      <c r="B544" s="10">
        <v>344</v>
      </c>
      <c r="C544" s="11" t="s">
        <v>481</v>
      </c>
      <c r="D544" s="11" t="s">
        <v>493</v>
      </c>
      <c r="E544" s="11" t="s">
        <v>12</v>
      </c>
      <c r="F544" s="13" t="s">
        <v>469</v>
      </c>
      <c r="G544" s="114">
        <v>0</v>
      </c>
      <c r="H544" s="114">
        <f t="shared" si="10"/>
        <v>35880</v>
      </c>
      <c r="I544" s="114">
        <v>35880</v>
      </c>
      <c r="J544" s="109">
        <f>J545</f>
        <v>35880</v>
      </c>
    </row>
    <row r="545" spans="1:10" ht="37.5">
      <c r="A545" s="40" t="s">
        <v>313</v>
      </c>
      <c r="B545" s="10">
        <v>344</v>
      </c>
      <c r="C545" s="11" t="s">
        <v>481</v>
      </c>
      <c r="D545" s="11" t="s">
        <v>493</v>
      </c>
      <c r="E545" s="11" t="s">
        <v>12</v>
      </c>
      <c r="F545" s="13" t="s">
        <v>312</v>
      </c>
      <c r="G545" s="114"/>
      <c r="H545" s="114">
        <f t="shared" si="10"/>
        <v>35880</v>
      </c>
      <c r="I545" s="114">
        <v>35880</v>
      </c>
      <c r="J545" s="109">
        <v>35880</v>
      </c>
    </row>
    <row r="546" spans="1:10" ht="74.25" customHeight="1">
      <c r="A546" s="12" t="s">
        <v>79</v>
      </c>
      <c r="B546" s="10">
        <v>344</v>
      </c>
      <c r="C546" s="11" t="s">
        <v>481</v>
      </c>
      <c r="D546" s="11" t="s">
        <v>493</v>
      </c>
      <c r="E546" s="11" t="s">
        <v>80</v>
      </c>
      <c r="F546" s="8" t="s">
        <v>469</v>
      </c>
      <c r="G546" s="114">
        <v>0</v>
      </c>
      <c r="H546" s="114">
        <f t="shared" si="10"/>
        <v>1034063.5</v>
      </c>
      <c r="I546" s="114">
        <v>1034063.5</v>
      </c>
      <c r="J546" s="109">
        <f>J547</f>
        <v>1034063.5</v>
      </c>
    </row>
    <row r="547" spans="1:10" ht="37.5">
      <c r="A547" s="12" t="s">
        <v>512</v>
      </c>
      <c r="B547" s="10">
        <v>344</v>
      </c>
      <c r="C547" s="11" t="s">
        <v>481</v>
      </c>
      <c r="D547" s="11" t="s">
        <v>493</v>
      </c>
      <c r="E547" s="11" t="s">
        <v>80</v>
      </c>
      <c r="F547" s="8" t="s">
        <v>252</v>
      </c>
      <c r="G547" s="114">
        <v>0</v>
      </c>
      <c r="H547" s="114">
        <f t="shared" si="10"/>
        <v>1034063.5</v>
      </c>
      <c r="I547" s="114">
        <v>1034063.5</v>
      </c>
      <c r="J547" s="109">
        <f>J548</f>
        <v>1034063.5</v>
      </c>
    </row>
    <row r="548" spans="1:10" ht="18.75">
      <c r="A548" s="12" t="s">
        <v>513</v>
      </c>
      <c r="B548" s="10">
        <v>344</v>
      </c>
      <c r="C548" s="11" t="s">
        <v>481</v>
      </c>
      <c r="D548" s="11" t="s">
        <v>493</v>
      </c>
      <c r="E548" s="11" t="s">
        <v>80</v>
      </c>
      <c r="F548" s="11" t="s">
        <v>510</v>
      </c>
      <c r="G548" s="114">
        <v>0</v>
      </c>
      <c r="H548" s="114">
        <f t="shared" si="10"/>
        <v>1034063.5</v>
      </c>
      <c r="I548" s="114">
        <v>1034063.5</v>
      </c>
      <c r="J548" s="109">
        <f>J549</f>
        <v>1034063.5</v>
      </c>
    </row>
    <row r="549" spans="1:10" ht="56.25">
      <c r="A549" s="12" t="s">
        <v>514</v>
      </c>
      <c r="B549" s="10">
        <v>344</v>
      </c>
      <c r="C549" s="11" t="s">
        <v>481</v>
      </c>
      <c r="D549" s="11" t="s">
        <v>493</v>
      </c>
      <c r="E549" s="11" t="s">
        <v>80</v>
      </c>
      <c r="F549" s="11" t="s">
        <v>511</v>
      </c>
      <c r="G549" s="114"/>
      <c r="H549" s="114">
        <f t="shared" si="10"/>
        <v>1034063.5</v>
      </c>
      <c r="I549" s="114">
        <v>1034063.5</v>
      </c>
      <c r="J549" s="109">
        <v>1034063.5</v>
      </c>
    </row>
    <row r="550" spans="1:10" ht="18.75">
      <c r="A550" s="1" t="s">
        <v>427</v>
      </c>
      <c r="B550" s="10">
        <v>344</v>
      </c>
      <c r="C550" s="13" t="s">
        <v>494</v>
      </c>
      <c r="D550" s="13" t="s">
        <v>467</v>
      </c>
      <c r="E550" s="13" t="s">
        <v>468</v>
      </c>
      <c r="F550" s="13" t="s">
        <v>469</v>
      </c>
      <c r="G550" s="114">
        <v>12394500</v>
      </c>
      <c r="H550" s="114">
        <f t="shared" si="10"/>
        <v>586500</v>
      </c>
      <c r="I550" s="114">
        <v>12981000</v>
      </c>
      <c r="J550" s="109">
        <f>J551</f>
        <v>12978288.69</v>
      </c>
    </row>
    <row r="551" spans="1:10" ht="18.75">
      <c r="A551" s="16" t="s">
        <v>437</v>
      </c>
      <c r="B551" s="10">
        <v>344</v>
      </c>
      <c r="C551" s="11">
        <v>10</v>
      </c>
      <c r="D551" s="11" t="s">
        <v>477</v>
      </c>
      <c r="E551" s="11" t="s">
        <v>468</v>
      </c>
      <c r="F551" s="11" t="s">
        <v>469</v>
      </c>
      <c r="G551" s="114">
        <v>12394500</v>
      </c>
      <c r="H551" s="114">
        <f t="shared" si="10"/>
        <v>586500</v>
      </c>
      <c r="I551" s="114">
        <v>12981000</v>
      </c>
      <c r="J551" s="109">
        <f>J552</f>
        <v>12978288.69</v>
      </c>
    </row>
    <row r="552" spans="1:10" ht="18.75">
      <c r="A552" s="16" t="s">
        <v>98</v>
      </c>
      <c r="B552" s="10">
        <v>344</v>
      </c>
      <c r="C552" s="11">
        <v>10</v>
      </c>
      <c r="D552" s="11" t="s">
        <v>477</v>
      </c>
      <c r="E552" s="11" t="s">
        <v>99</v>
      </c>
      <c r="F552" s="11" t="s">
        <v>469</v>
      </c>
      <c r="G552" s="114">
        <v>12394500</v>
      </c>
      <c r="H552" s="114">
        <f t="shared" si="10"/>
        <v>586500</v>
      </c>
      <c r="I552" s="114">
        <v>12981000</v>
      </c>
      <c r="J552" s="109">
        <f>J553</f>
        <v>12978288.69</v>
      </c>
    </row>
    <row r="553" spans="1:10" ht="112.5">
      <c r="A553" s="50" t="s">
        <v>523</v>
      </c>
      <c r="B553" s="10">
        <v>344</v>
      </c>
      <c r="C553" s="11">
        <v>10</v>
      </c>
      <c r="D553" s="11" t="s">
        <v>477</v>
      </c>
      <c r="E553" s="11" t="s">
        <v>524</v>
      </c>
      <c r="F553" s="11" t="s">
        <v>469</v>
      </c>
      <c r="G553" s="114">
        <v>12394500</v>
      </c>
      <c r="H553" s="114">
        <f t="shared" si="10"/>
        <v>586500</v>
      </c>
      <c r="I553" s="114">
        <v>12981000</v>
      </c>
      <c r="J553" s="109">
        <f>J554+J558</f>
        <v>12978288.69</v>
      </c>
    </row>
    <row r="554" spans="1:10" ht="56.25">
      <c r="A554" s="39" t="s">
        <v>525</v>
      </c>
      <c r="B554" s="10">
        <v>344</v>
      </c>
      <c r="C554" s="11">
        <v>10</v>
      </c>
      <c r="D554" s="11" t="s">
        <v>477</v>
      </c>
      <c r="E554" s="11" t="s">
        <v>526</v>
      </c>
      <c r="F554" s="11" t="s">
        <v>469</v>
      </c>
      <c r="G554" s="114">
        <v>1754100</v>
      </c>
      <c r="H554" s="114">
        <f t="shared" si="10"/>
        <v>29300</v>
      </c>
      <c r="I554" s="114">
        <v>1783400</v>
      </c>
      <c r="J554" s="109">
        <f>J555</f>
        <v>1780688.69</v>
      </c>
    </row>
    <row r="555" spans="1:10" ht="37.5">
      <c r="A555" s="12" t="s">
        <v>512</v>
      </c>
      <c r="B555" s="10">
        <v>344</v>
      </c>
      <c r="C555" s="11">
        <v>10</v>
      </c>
      <c r="D555" s="11" t="s">
        <v>477</v>
      </c>
      <c r="E555" s="11" t="s">
        <v>526</v>
      </c>
      <c r="F555" s="8" t="s">
        <v>252</v>
      </c>
      <c r="G555" s="114">
        <v>1754100</v>
      </c>
      <c r="H555" s="114">
        <f t="shared" si="10"/>
        <v>29300</v>
      </c>
      <c r="I555" s="114">
        <v>1783400</v>
      </c>
      <c r="J555" s="109">
        <f>J556</f>
        <v>1780688.69</v>
      </c>
    </row>
    <row r="556" spans="1:10" ht="18.75">
      <c r="A556" s="12" t="s">
        <v>513</v>
      </c>
      <c r="B556" s="10">
        <v>344</v>
      </c>
      <c r="C556" s="11">
        <v>10</v>
      </c>
      <c r="D556" s="11" t="s">
        <v>477</v>
      </c>
      <c r="E556" s="11" t="s">
        <v>526</v>
      </c>
      <c r="F556" s="11" t="s">
        <v>510</v>
      </c>
      <c r="G556" s="114">
        <v>1754100</v>
      </c>
      <c r="H556" s="114">
        <f t="shared" si="10"/>
        <v>29300</v>
      </c>
      <c r="I556" s="114">
        <v>1783400</v>
      </c>
      <c r="J556" s="109">
        <f>J557</f>
        <v>1780688.69</v>
      </c>
    </row>
    <row r="557" spans="1:10" ht="18.75">
      <c r="A557" s="12" t="s">
        <v>257</v>
      </c>
      <c r="B557" s="10">
        <v>344</v>
      </c>
      <c r="C557" s="11">
        <v>10</v>
      </c>
      <c r="D557" s="11" t="s">
        <v>477</v>
      </c>
      <c r="E557" s="11" t="s">
        <v>526</v>
      </c>
      <c r="F557" s="11" t="s">
        <v>516</v>
      </c>
      <c r="G557" s="114">
        <v>1754100</v>
      </c>
      <c r="H557" s="114">
        <f t="shared" si="10"/>
        <v>29300</v>
      </c>
      <c r="I557" s="114">
        <v>1783400</v>
      </c>
      <c r="J557" s="109">
        <v>1780688.69</v>
      </c>
    </row>
    <row r="558" spans="1:10" ht="75" customHeight="1">
      <c r="A558" s="1" t="s">
        <v>527</v>
      </c>
      <c r="B558" s="10">
        <v>344</v>
      </c>
      <c r="C558" s="11">
        <v>10</v>
      </c>
      <c r="D558" s="11" t="s">
        <v>477</v>
      </c>
      <c r="E558" s="11" t="s">
        <v>528</v>
      </c>
      <c r="F558" s="11" t="s">
        <v>469</v>
      </c>
      <c r="G558" s="114">
        <v>10640400</v>
      </c>
      <c r="H558" s="114">
        <f t="shared" si="10"/>
        <v>557200</v>
      </c>
      <c r="I558" s="114">
        <v>11197600</v>
      </c>
      <c r="J558" s="109">
        <f>J559</f>
        <v>11197600</v>
      </c>
    </row>
    <row r="559" spans="1:10" ht="37.5">
      <c r="A559" s="12" t="s">
        <v>512</v>
      </c>
      <c r="B559" s="10">
        <v>344</v>
      </c>
      <c r="C559" s="11">
        <v>10</v>
      </c>
      <c r="D559" s="11" t="s">
        <v>477</v>
      </c>
      <c r="E559" s="11" t="s">
        <v>528</v>
      </c>
      <c r="F559" s="8" t="s">
        <v>252</v>
      </c>
      <c r="G559" s="114">
        <v>10640400</v>
      </c>
      <c r="H559" s="114">
        <f t="shared" si="10"/>
        <v>557200</v>
      </c>
      <c r="I559" s="114">
        <v>11197600</v>
      </c>
      <c r="J559" s="109">
        <f>J560+J562</f>
        <v>11197600</v>
      </c>
    </row>
    <row r="560" spans="1:10" ht="18.75">
      <c r="A560" s="12" t="s">
        <v>513</v>
      </c>
      <c r="B560" s="10">
        <v>344</v>
      </c>
      <c r="C560" s="11">
        <v>10</v>
      </c>
      <c r="D560" s="11" t="s">
        <v>477</v>
      </c>
      <c r="E560" s="11" t="s">
        <v>528</v>
      </c>
      <c r="F560" s="11" t="s">
        <v>510</v>
      </c>
      <c r="G560" s="114">
        <v>7855400</v>
      </c>
      <c r="H560" s="114">
        <f t="shared" si="10"/>
        <v>307200</v>
      </c>
      <c r="I560" s="114">
        <v>8162600</v>
      </c>
      <c r="J560" s="109">
        <f>J561</f>
        <v>8162600</v>
      </c>
    </row>
    <row r="561" spans="1:10" ht="18.75">
      <c r="A561" s="12" t="s">
        <v>257</v>
      </c>
      <c r="B561" s="10">
        <v>344</v>
      </c>
      <c r="C561" s="11">
        <v>10</v>
      </c>
      <c r="D561" s="11" t="s">
        <v>477</v>
      </c>
      <c r="E561" s="11" t="s">
        <v>528</v>
      </c>
      <c r="F561" s="11" t="s">
        <v>516</v>
      </c>
      <c r="G561" s="114">
        <v>7855400</v>
      </c>
      <c r="H561" s="114">
        <f t="shared" si="10"/>
        <v>307200</v>
      </c>
      <c r="I561" s="114">
        <v>8162600</v>
      </c>
      <c r="J561" s="109">
        <v>8162600</v>
      </c>
    </row>
    <row r="562" spans="1:10" ht="18.75">
      <c r="A562" s="12" t="s">
        <v>258</v>
      </c>
      <c r="B562" s="10">
        <v>344</v>
      </c>
      <c r="C562" s="11">
        <v>10</v>
      </c>
      <c r="D562" s="11" t="s">
        <v>477</v>
      </c>
      <c r="E562" s="11" t="s">
        <v>528</v>
      </c>
      <c r="F562" s="11" t="s">
        <v>254</v>
      </c>
      <c r="G562" s="114">
        <v>2785000</v>
      </c>
      <c r="H562" s="114">
        <f t="shared" si="10"/>
        <v>250000</v>
      </c>
      <c r="I562" s="114">
        <v>3035000</v>
      </c>
      <c r="J562" s="109">
        <f>J563</f>
        <v>3035000</v>
      </c>
    </row>
    <row r="563" spans="1:10" ht="18.75">
      <c r="A563" s="12" t="s">
        <v>260</v>
      </c>
      <c r="B563" s="10">
        <v>344</v>
      </c>
      <c r="C563" s="11">
        <v>10</v>
      </c>
      <c r="D563" s="11" t="s">
        <v>477</v>
      </c>
      <c r="E563" s="11" t="s">
        <v>528</v>
      </c>
      <c r="F563" s="11" t="s">
        <v>256</v>
      </c>
      <c r="G563" s="114">
        <v>2785000</v>
      </c>
      <c r="H563" s="114">
        <f t="shared" si="10"/>
        <v>250000</v>
      </c>
      <c r="I563" s="114">
        <v>3035000</v>
      </c>
      <c r="J563" s="109">
        <v>3035000</v>
      </c>
    </row>
    <row r="564" spans="1:12" ht="18.75">
      <c r="A564" s="53" t="s">
        <v>220</v>
      </c>
      <c r="B564" s="54">
        <v>345</v>
      </c>
      <c r="C564" s="55" t="s">
        <v>467</v>
      </c>
      <c r="D564" s="55" t="s">
        <v>467</v>
      </c>
      <c r="E564" s="55" t="s">
        <v>468</v>
      </c>
      <c r="F564" s="55" t="s">
        <v>469</v>
      </c>
      <c r="G564" s="117">
        <v>115081721</v>
      </c>
      <c r="H564" s="117">
        <f t="shared" si="10"/>
        <v>32751526.639999986</v>
      </c>
      <c r="I564" s="117">
        <v>147833247.64</v>
      </c>
      <c r="J564" s="117">
        <f>J565+J621+J629+J654+J659+J664+J689+J649</f>
        <v>134060776.12</v>
      </c>
      <c r="K564" s="137">
        <f>I564/I1069</f>
        <v>0.0677327724296818</v>
      </c>
      <c r="L564" s="137">
        <f>J564/J1069</f>
        <v>0.06328669058630014</v>
      </c>
    </row>
    <row r="565" spans="1:10" ht="18.75">
      <c r="A565" s="12" t="s">
        <v>470</v>
      </c>
      <c r="B565" s="10">
        <v>345</v>
      </c>
      <c r="C565" s="11" t="s">
        <v>460</v>
      </c>
      <c r="D565" s="11" t="s">
        <v>467</v>
      </c>
      <c r="E565" s="11" t="s">
        <v>468</v>
      </c>
      <c r="F565" s="11" t="s">
        <v>469</v>
      </c>
      <c r="G565" s="114">
        <v>93944621</v>
      </c>
      <c r="H565" s="114">
        <f t="shared" si="10"/>
        <v>6353034.899999991</v>
      </c>
      <c r="I565" s="114">
        <v>100297655.89999999</v>
      </c>
      <c r="J565" s="109">
        <f>J566+J590+J598+J603</f>
        <v>96701283.22</v>
      </c>
    </row>
    <row r="566" spans="1:10" ht="56.25">
      <c r="A566" s="1" t="s">
        <v>476</v>
      </c>
      <c r="B566" s="7">
        <v>345</v>
      </c>
      <c r="C566" s="13" t="s">
        <v>460</v>
      </c>
      <c r="D566" s="13" t="s">
        <v>477</v>
      </c>
      <c r="E566" s="13" t="s">
        <v>468</v>
      </c>
      <c r="F566" s="13" t="s">
        <v>469</v>
      </c>
      <c r="G566" s="114">
        <v>79215592</v>
      </c>
      <c r="H566" s="114">
        <f t="shared" si="10"/>
        <v>6934635.529999986</v>
      </c>
      <c r="I566" s="114">
        <v>86150227.52999999</v>
      </c>
      <c r="J566" s="109">
        <f>J567+J580</f>
        <v>82581185.85</v>
      </c>
    </row>
    <row r="567" spans="1:10" ht="56.25">
      <c r="A567" s="56" t="s">
        <v>473</v>
      </c>
      <c r="B567" s="7">
        <v>345</v>
      </c>
      <c r="C567" s="13" t="s">
        <v>460</v>
      </c>
      <c r="D567" s="13" t="s">
        <v>477</v>
      </c>
      <c r="E567" s="13" t="s">
        <v>446</v>
      </c>
      <c r="F567" s="13" t="s">
        <v>469</v>
      </c>
      <c r="G567" s="114">
        <v>79215592</v>
      </c>
      <c r="H567" s="114">
        <f t="shared" si="10"/>
        <v>3204046.86999999</v>
      </c>
      <c r="I567" s="114">
        <v>82419638.86999999</v>
      </c>
      <c r="J567" s="109">
        <f>J568+J578</f>
        <v>78851297.19</v>
      </c>
    </row>
    <row r="568" spans="1:10" ht="18.75">
      <c r="A568" s="1" t="s">
        <v>459</v>
      </c>
      <c r="B568" s="7">
        <v>345</v>
      </c>
      <c r="C568" s="13" t="s">
        <v>460</v>
      </c>
      <c r="D568" s="13" t="s">
        <v>477</v>
      </c>
      <c r="E568" s="13" t="s">
        <v>479</v>
      </c>
      <c r="F568" s="13" t="s">
        <v>469</v>
      </c>
      <c r="G568" s="114">
        <v>77360524</v>
      </c>
      <c r="H568" s="114">
        <f t="shared" si="10"/>
        <v>3147323.61999999</v>
      </c>
      <c r="I568" s="114">
        <v>80507847.61999999</v>
      </c>
      <c r="J568" s="109">
        <f>J569+J575</f>
        <v>76939505.94</v>
      </c>
    </row>
    <row r="569" spans="1:10" ht="18.75">
      <c r="A569" s="1" t="s">
        <v>403</v>
      </c>
      <c r="B569" s="7">
        <v>345</v>
      </c>
      <c r="C569" s="13" t="s">
        <v>460</v>
      </c>
      <c r="D569" s="13" t="s">
        <v>477</v>
      </c>
      <c r="E569" s="11" t="s">
        <v>115</v>
      </c>
      <c r="F569" s="13" t="s">
        <v>469</v>
      </c>
      <c r="G569" s="114">
        <v>59274231</v>
      </c>
      <c r="H569" s="114">
        <f t="shared" si="10"/>
        <v>3147323.6199999973</v>
      </c>
      <c r="I569" s="114">
        <v>62421554.62</v>
      </c>
      <c r="J569" s="109">
        <f>J570+J571+J572</f>
        <v>58853212.94</v>
      </c>
    </row>
    <row r="570" spans="1:10" ht="56.25">
      <c r="A570" s="57" t="s">
        <v>224</v>
      </c>
      <c r="B570" s="7">
        <v>345</v>
      </c>
      <c r="C570" s="13" t="s">
        <v>460</v>
      </c>
      <c r="D570" s="13" t="s">
        <v>477</v>
      </c>
      <c r="E570" s="11" t="s">
        <v>115</v>
      </c>
      <c r="F570" s="13" t="s">
        <v>311</v>
      </c>
      <c r="G570" s="114">
        <v>46986049</v>
      </c>
      <c r="H570" s="114">
        <f t="shared" si="10"/>
        <v>2374407.700000003</v>
      </c>
      <c r="I570" s="114">
        <v>49360456.7</v>
      </c>
      <c r="J570" s="109">
        <v>48335018.76</v>
      </c>
    </row>
    <row r="571" spans="1:10" ht="18.75">
      <c r="A571" s="58" t="s">
        <v>225</v>
      </c>
      <c r="B571" s="7">
        <v>345</v>
      </c>
      <c r="C571" s="13" t="s">
        <v>460</v>
      </c>
      <c r="D571" s="13" t="s">
        <v>477</v>
      </c>
      <c r="E571" s="11" t="s">
        <v>115</v>
      </c>
      <c r="F571" s="13" t="s">
        <v>312</v>
      </c>
      <c r="G571" s="114">
        <v>11059382</v>
      </c>
      <c r="H571" s="114">
        <f t="shared" si="10"/>
        <v>840204.2599999998</v>
      </c>
      <c r="I571" s="114">
        <v>11899586.26</v>
      </c>
      <c r="J571" s="109">
        <v>9356682.52</v>
      </c>
    </row>
    <row r="572" spans="1:10" ht="18.75">
      <c r="A572" s="39" t="s">
        <v>316</v>
      </c>
      <c r="B572" s="7">
        <v>345</v>
      </c>
      <c r="C572" s="13" t="s">
        <v>460</v>
      </c>
      <c r="D572" s="13" t="s">
        <v>477</v>
      </c>
      <c r="E572" s="11" t="s">
        <v>115</v>
      </c>
      <c r="F572" s="13" t="s">
        <v>317</v>
      </c>
      <c r="G572" s="114">
        <v>1228800</v>
      </c>
      <c r="H572" s="114">
        <f t="shared" si="10"/>
        <v>-67288.34000000008</v>
      </c>
      <c r="I572" s="114">
        <v>1161511.66</v>
      </c>
      <c r="J572" s="109">
        <f>J573+J574</f>
        <v>1161511.66</v>
      </c>
    </row>
    <row r="573" spans="1:10" ht="93.75" customHeight="1" hidden="1">
      <c r="A573" s="128" t="s">
        <v>52</v>
      </c>
      <c r="B573" s="7">
        <v>345</v>
      </c>
      <c r="C573" s="13" t="s">
        <v>460</v>
      </c>
      <c r="D573" s="13" t="s">
        <v>477</v>
      </c>
      <c r="E573" s="11" t="s">
        <v>115</v>
      </c>
      <c r="F573" s="13" t="s">
        <v>51</v>
      </c>
      <c r="G573" s="114"/>
      <c r="H573" s="114">
        <f t="shared" si="10"/>
        <v>0</v>
      </c>
      <c r="I573" s="114">
        <v>0</v>
      </c>
      <c r="J573" s="109"/>
    </row>
    <row r="574" spans="1:10" ht="18.75">
      <c r="A574" s="39" t="s">
        <v>251</v>
      </c>
      <c r="B574" s="7">
        <v>345</v>
      </c>
      <c r="C574" s="13" t="s">
        <v>460</v>
      </c>
      <c r="D574" s="13" t="s">
        <v>477</v>
      </c>
      <c r="E574" s="11" t="s">
        <v>115</v>
      </c>
      <c r="F574" s="13" t="s">
        <v>318</v>
      </c>
      <c r="G574" s="114">
        <v>1228800</v>
      </c>
      <c r="H574" s="114">
        <f t="shared" si="10"/>
        <v>-67288.34000000008</v>
      </c>
      <c r="I574" s="114">
        <v>1161511.66</v>
      </c>
      <c r="J574" s="109">
        <v>1161511.66</v>
      </c>
    </row>
    <row r="575" spans="1:10" ht="93.75">
      <c r="A575" s="50" t="s">
        <v>302</v>
      </c>
      <c r="B575" s="7">
        <v>345</v>
      </c>
      <c r="C575" s="13" t="s">
        <v>460</v>
      </c>
      <c r="D575" s="13" t="s">
        <v>477</v>
      </c>
      <c r="E575" s="11" t="s">
        <v>360</v>
      </c>
      <c r="F575" s="13" t="s">
        <v>469</v>
      </c>
      <c r="G575" s="114">
        <v>18086293</v>
      </c>
      <c r="H575" s="114">
        <f t="shared" si="10"/>
        <v>0</v>
      </c>
      <c r="I575" s="114">
        <v>18086293</v>
      </c>
      <c r="J575" s="109">
        <f>J576+J577</f>
        <v>18086293</v>
      </c>
    </row>
    <row r="576" spans="1:10" ht="56.25">
      <c r="A576" s="57" t="s">
        <v>224</v>
      </c>
      <c r="B576" s="7">
        <v>345</v>
      </c>
      <c r="C576" s="13" t="s">
        <v>460</v>
      </c>
      <c r="D576" s="13" t="s">
        <v>477</v>
      </c>
      <c r="E576" s="11" t="s">
        <v>360</v>
      </c>
      <c r="F576" s="13" t="s">
        <v>311</v>
      </c>
      <c r="G576" s="114">
        <v>17622691</v>
      </c>
      <c r="H576" s="114">
        <f t="shared" si="10"/>
        <v>0</v>
      </c>
      <c r="I576" s="114">
        <v>17622691</v>
      </c>
      <c r="J576" s="109">
        <v>17622691</v>
      </c>
    </row>
    <row r="577" spans="1:10" ht="18.75">
      <c r="A577" s="58" t="s">
        <v>225</v>
      </c>
      <c r="B577" s="7">
        <v>345</v>
      </c>
      <c r="C577" s="13" t="s">
        <v>460</v>
      </c>
      <c r="D577" s="13" t="s">
        <v>477</v>
      </c>
      <c r="E577" s="11" t="s">
        <v>360</v>
      </c>
      <c r="F577" s="13" t="s">
        <v>312</v>
      </c>
      <c r="G577" s="114">
        <v>463602</v>
      </c>
      <c r="H577" s="114">
        <f t="shared" si="10"/>
        <v>0</v>
      </c>
      <c r="I577" s="114">
        <v>463602</v>
      </c>
      <c r="J577" s="109">
        <v>463602</v>
      </c>
    </row>
    <row r="578" spans="1:10" ht="37.5">
      <c r="A578" s="12" t="s">
        <v>406</v>
      </c>
      <c r="B578" s="7">
        <v>345</v>
      </c>
      <c r="C578" s="13" t="s">
        <v>460</v>
      </c>
      <c r="D578" s="13" t="s">
        <v>477</v>
      </c>
      <c r="E578" s="13" t="s">
        <v>480</v>
      </c>
      <c r="F578" s="13" t="s">
        <v>469</v>
      </c>
      <c r="G578" s="114">
        <v>1855068</v>
      </c>
      <c r="H578" s="114">
        <f t="shared" si="10"/>
        <v>56723.25</v>
      </c>
      <c r="I578" s="114">
        <v>1911791.25</v>
      </c>
      <c r="J578" s="109">
        <f>J579</f>
        <v>1911791.25</v>
      </c>
    </row>
    <row r="579" spans="1:10" ht="56.25">
      <c r="A579" s="57" t="s">
        <v>224</v>
      </c>
      <c r="B579" s="10">
        <v>345</v>
      </c>
      <c r="C579" s="13" t="s">
        <v>460</v>
      </c>
      <c r="D579" s="13" t="s">
        <v>477</v>
      </c>
      <c r="E579" s="13" t="s">
        <v>480</v>
      </c>
      <c r="F579" s="13" t="s">
        <v>311</v>
      </c>
      <c r="G579" s="114">
        <v>1855068</v>
      </c>
      <c r="H579" s="114">
        <f t="shared" si="10"/>
        <v>56723.25</v>
      </c>
      <c r="I579" s="114">
        <v>1911791.25</v>
      </c>
      <c r="J579" s="109">
        <v>1911791.25</v>
      </c>
    </row>
    <row r="580" spans="1:10" ht="37.5">
      <c r="A580" s="40" t="s">
        <v>5</v>
      </c>
      <c r="B580" s="10">
        <v>345</v>
      </c>
      <c r="C580" s="13" t="s">
        <v>460</v>
      </c>
      <c r="D580" s="13" t="s">
        <v>477</v>
      </c>
      <c r="E580" s="11" t="s">
        <v>10</v>
      </c>
      <c r="F580" s="13" t="s">
        <v>469</v>
      </c>
      <c r="G580" s="114">
        <v>0</v>
      </c>
      <c r="H580" s="114">
        <f t="shared" si="10"/>
        <v>3730588.66</v>
      </c>
      <c r="I580" s="114">
        <v>3730588.66</v>
      </c>
      <c r="J580" s="109">
        <f>J581+J584+J586</f>
        <v>3729888.66</v>
      </c>
    </row>
    <row r="581" spans="1:10" ht="37.5">
      <c r="A581" s="40" t="s">
        <v>17</v>
      </c>
      <c r="B581" s="10">
        <v>345</v>
      </c>
      <c r="C581" s="13" t="s">
        <v>460</v>
      </c>
      <c r="D581" s="13" t="s">
        <v>477</v>
      </c>
      <c r="E581" s="11" t="s">
        <v>11</v>
      </c>
      <c r="F581" s="13" t="s">
        <v>469</v>
      </c>
      <c r="G581" s="114">
        <v>0</v>
      </c>
      <c r="H581" s="114">
        <f t="shared" si="10"/>
        <v>388888.33</v>
      </c>
      <c r="I581" s="114">
        <v>388888.33</v>
      </c>
      <c r="J581" s="109">
        <f>J582+J583</f>
        <v>388888.32999999996</v>
      </c>
    </row>
    <row r="582" spans="1:10" ht="75">
      <c r="A582" s="1" t="s">
        <v>534</v>
      </c>
      <c r="B582" s="10">
        <v>345</v>
      </c>
      <c r="C582" s="13" t="s">
        <v>460</v>
      </c>
      <c r="D582" s="13" t="s">
        <v>477</v>
      </c>
      <c r="E582" s="11" t="s">
        <v>11</v>
      </c>
      <c r="F582" s="13" t="s">
        <v>311</v>
      </c>
      <c r="G582" s="114"/>
      <c r="H582" s="114">
        <f t="shared" si="10"/>
        <v>199398</v>
      </c>
      <c r="I582" s="114">
        <v>199398</v>
      </c>
      <c r="J582" s="109">
        <v>199398</v>
      </c>
    </row>
    <row r="583" spans="1:10" ht="37.5">
      <c r="A583" s="40" t="s">
        <v>313</v>
      </c>
      <c r="B583" s="10">
        <v>345</v>
      </c>
      <c r="C583" s="13" t="s">
        <v>460</v>
      </c>
      <c r="D583" s="13" t="s">
        <v>477</v>
      </c>
      <c r="E583" s="11" t="s">
        <v>11</v>
      </c>
      <c r="F583" s="13" t="s">
        <v>312</v>
      </c>
      <c r="G583" s="114"/>
      <c r="H583" s="114">
        <f t="shared" si="10"/>
        <v>189490.33</v>
      </c>
      <c r="I583" s="114">
        <v>189490.33</v>
      </c>
      <c r="J583" s="109">
        <v>189490.33</v>
      </c>
    </row>
    <row r="584" spans="1:10" ht="56.25">
      <c r="A584" s="40" t="s">
        <v>18</v>
      </c>
      <c r="B584" s="10">
        <v>345</v>
      </c>
      <c r="C584" s="13" t="s">
        <v>460</v>
      </c>
      <c r="D584" s="13" t="s">
        <v>477</v>
      </c>
      <c r="E584" s="11" t="s">
        <v>12</v>
      </c>
      <c r="F584" s="13" t="s">
        <v>469</v>
      </c>
      <c r="G584" s="114">
        <v>0</v>
      </c>
      <c r="H584" s="114">
        <f t="shared" si="10"/>
        <v>770067.37</v>
      </c>
      <c r="I584" s="114">
        <v>770067.37</v>
      </c>
      <c r="J584" s="109">
        <f>J585</f>
        <v>769367.37</v>
      </c>
    </row>
    <row r="585" spans="1:10" ht="37.5">
      <c r="A585" s="40" t="s">
        <v>313</v>
      </c>
      <c r="B585" s="10">
        <v>345</v>
      </c>
      <c r="C585" s="13" t="s">
        <v>460</v>
      </c>
      <c r="D585" s="13" t="s">
        <v>477</v>
      </c>
      <c r="E585" s="11" t="s">
        <v>12</v>
      </c>
      <c r="F585" s="13" t="s">
        <v>312</v>
      </c>
      <c r="G585" s="114"/>
      <c r="H585" s="114">
        <f t="shared" si="10"/>
        <v>770067.37</v>
      </c>
      <c r="I585" s="114">
        <v>770067.37</v>
      </c>
      <c r="J585" s="109">
        <v>769367.37</v>
      </c>
    </row>
    <row r="586" spans="1:10" ht="18.75">
      <c r="A586" s="131" t="s">
        <v>44</v>
      </c>
      <c r="B586" s="10">
        <v>345</v>
      </c>
      <c r="C586" s="13" t="s">
        <v>460</v>
      </c>
      <c r="D586" s="13" t="s">
        <v>477</v>
      </c>
      <c r="E586" s="11" t="s">
        <v>16</v>
      </c>
      <c r="F586" s="13" t="s">
        <v>469</v>
      </c>
      <c r="G586" s="114">
        <v>0</v>
      </c>
      <c r="H586" s="114">
        <f t="shared" si="10"/>
        <v>2571632.96</v>
      </c>
      <c r="I586" s="114">
        <v>2571632.96</v>
      </c>
      <c r="J586" s="109">
        <f>J587</f>
        <v>2571632.96</v>
      </c>
    </row>
    <row r="587" spans="1:10" ht="18.75">
      <c r="A587" s="39" t="s">
        <v>316</v>
      </c>
      <c r="B587" s="7">
        <v>345</v>
      </c>
      <c r="C587" s="13" t="s">
        <v>460</v>
      </c>
      <c r="D587" s="13" t="s">
        <v>477</v>
      </c>
      <c r="E587" s="11" t="s">
        <v>16</v>
      </c>
      <c r="F587" s="13" t="s">
        <v>317</v>
      </c>
      <c r="G587" s="114">
        <v>0</v>
      </c>
      <c r="H587" s="114">
        <f t="shared" si="10"/>
        <v>2571632.96</v>
      </c>
      <c r="I587" s="114">
        <v>2571632.96</v>
      </c>
      <c r="J587" s="109">
        <f>J588</f>
        <v>2571632.96</v>
      </c>
    </row>
    <row r="588" spans="1:10" ht="18.75">
      <c r="A588" s="131" t="s">
        <v>6</v>
      </c>
      <c r="B588" s="7">
        <v>346</v>
      </c>
      <c r="C588" s="13" t="s">
        <v>460</v>
      </c>
      <c r="D588" s="13" t="s">
        <v>477</v>
      </c>
      <c r="E588" s="11" t="s">
        <v>4</v>
      </c>
      <c r="F588" s="13" t="s">
        <v>7</v>
      </c>
      <c r="G588" s="114">
        <v>0</v>
      </c>
      <c r="H588" s="114">
        <f t="shared" si="10"/>
        <v>2571632.96</v>
      </c>
      <c r="I588" s="114">
        <v>2571632.96</v>
      </c>
      <c r="J588" s="109">
        <f>J589</f>
        <v>2571632.96</v>
      </c>
    </row>
    <row r="589" spans="1:10" ht="93.75">
      <c r="A589" s="128" t="s">
        <v>52</v>
      </c>
      <c r="B589" s="10">
        <v>345</v>
      </c>
      <c r="C589" s="13" t="s">
        <v>460</v>
      </c>
      <c r="D589" s="13" t="s">
        <v>477</v>
      </c>
      <c r="E589" s="11" t="s">
        <v>16</v>
      </c>
      <c r="F589" s="13" t="s">
        <v>51</v>
      </c>
      <c r="G589" s="114"/>
      <c r="H589" s="114">
        <f t="shared" si="10"/>
        <v>2571632.96</v>
      </c>
      <c r="I589" s="114">
        <v>2571632.96</v>
      </c>
      <c r="J589" s="109">
        <v>2571632.96</v>
      </c>
    </row>
    <row r="590" spans="1:10" ht="37.5">
      <c r="A590" s="12" t="s">
        <v>393</v>
      </c>
      <c r="B590" s="10">
        <v>345</v>
      </c>
      <c r="C590" s="11" t="s">
        <v>460</v>
      </c>
      <c r="D590" s="11" t="s">
        <v>461</v>
      </c>
      <c r="E590" s="13" t="s">
        <v>468</v>
      </c>
      <c r="F590" s="11" t="s">
        <v>469</v>
      </c>
      <c r="G590" s="114">
        <v>6626100</v>
      </c>
      <c r="H590" s="114">
        <f aca="true" t="shared" si="11" ref="H590:H653">I590-G590</f>
        <v>18399.37000000011</v>
      </c>
      <c r="I590" s="114">
        <v>6644499.37</v>
      </c>
      <c r="J590" s="109">
        <f>J591</f>
        <v>6644499.37</v>
      </c>
    </row>
    <row r="591" spans="1:10" ht="56.25">
      <c r="A591" s="12" t="s">
        <v>473</v>
      </c>
      <c r="B591" s="7">
        <v>345</v>
      </c>
      <c r="C591" s="11" t="s">
        <v>460</v>
      </c>
      <c r="D591" s="11" t="s">
        <v>461</v>
      </c>
      <c r="E591" s="11" t="s">
        <v>446</v>
      </c>
      <c r="F591" s="11" t="s">
        <v>469</v>
      </c>
      <c r="G591" s="114">
        <v>6626100</v>
      </c>
      <c r="H591" s="114">
        <f t="shared" si="11"/>
        <v>18399.37000000011</v>
      </c>
      <c r="I591" s="114">
        <v>6644499.37</v>
      </c>
      <c r="J591" s="109">
        <f>J592</f>
        <v>6644499.37</v>
      </c>
    </row>
    <row r="592" spans="1:10" ht="18.75">
      <c r="A592" s="12" t="s">
        <v>459</v>
      </c>
      <c r="B592" s="10">
        <v>345</v>
      </c>
      <c r="C592" s="11" t="s">
        <v>460</v>
      </c>
      <c r="D592" s="11" t="s">
        <v>461</v>
      </c>
      <c r="E592" s="11" t="s">
        <v>479</v>
      </c>
      <c r="F592" s="11" t="s">
        <v>469</v>
      </c>
      <c r="G592" s="109">
        <v>6626100</v>
      </c>
      <c r="H592" s="109">
        <f t="shared" si="11"/>
        <v>18399.37000000011</v>
      </c>
      <c r="I592" s="109">
        <v>6644499.37</v>
      </c>
      <c r="J592" s="109">
        <f>J593+J595</f>
        <v>6644499.37</v>
      </c>
    </row>
    <row r="593" spans="1:10" ht="18.75">
      <c r="A593" s="1" t="s">
        <v>403</v>
      </c>
      <c r="B593" s="10">
        <v>345</v>
      </c>
      <c r="C593" s="13" t="s">
        <v>460</v>
      </c>
      <c r="D593" s="11" t="s">
        <v>461</v>
      </c>
      <c r="E593" s="11" t="s">
        <v>115</v>
      </c>
      <c r="F593" s="13" t="s">
        <v>469</v>
      </c>
      <c r="G593" s="109"/>
      <c r="H593" s="109">
        <f t="shared" si="11"/>
        <v>18399.37</v>
      </c>
      <c r="I593" s="109">
        <v>18399.37</v>
      </c>
      <c r="J593" s="109">
        <f>J594</f>
        <v>18399.37</v>
      </c>
    </row>
    <row r="594" spans="1:10" ht="56.25">
      <c r="A594" s="57" t="s">
        <v>224</v>
      </c>
      <c r="B594" s="10">
        <v>345</v>
      </c>
      <c r="C594" s="13" t="s">
        <v>460</v>
      </c>
      <c r="D594" s="11" t="s">
        <v>461</v>
      </c>
      <c r="E594" s="11" t="s">
        <v>115</v>
      </c>
      <c r="F594" s="13" t="s">
        <v>311</v>
      </c>
      <c r="G594" s="114"/>
      <c r="H594" s="114">
        <f t="shared" si="11"/>
        <v>18399.37</v>
      </c>
      <c r="I594" s="114">
        <v>18399.37</v>
      </c>
      <c r="J594" s="109">
        <v>18399.37</v>
      </c>
    </row>
    <row r="595" spans="1:10" ht="37.5">
      <c r="A595" s="12" t="s">
        <v>351</v>
      </c>
      <c r="B595" s="7">
        <v>345</v>
      </c>
      <c r="C595" s="13" t="s">
        <v>460</v>
      </c>
      <c r="D595" s="11" t="s">
        <v>461</v>
      </c>
      <c r="E595" s="11" t="s">
        <v>361</v>
      </c>
      <c r="F595" s="13" t="s">
        <v>469</v>
      </c>
      <c r="G595" s="114">
        <v>6626100</v>
      </c>
      <c r="H595" s="114">
        <f t="shared" si="11"/>
        <v>0</v>
      </c>
      <c r="I595" s="114">
        <v>6626100</v>
      </c>
      <c r="J595" s="109">
        <f>J596+J597</f>
        <v>6626100</v>
      </c>
    </row>
    <row r="596" spans="1:10" ht="56.25">
      <c r="A596" s="59" t="s">
        <v>224</v>
      </c>
      <c r="B596" s="10">
        <v>345</v>
      </c>
      <c r="C596" s="13" t="s">
        <v>460</v>
      </c>
      <c r="D596" s="11" t="s">
        <v>461</v>
      </c>
      <c r="E596" s="11" t="s">
        <v>361</v>
      </c>
      <c r="F596" s="13" t="s">
        <v>311</v>
      </c>
      <c r="G596" s="114">
        <v>5913345</v>
      </c>
      <c r="H596" s="114">
        <f t="shared" si="11"/>
        <v>252882.40000000037</v>
      </c>
      <c r="I596" s="114">
        <v>6166227.4</v>
      </c>
      <c r="J596" s="109">
        <v>6166227.4</v>
      </c>
    </row>
    <row r="597" spans="1:10" ht="18.75">
      <c r="A597" s="60" t="s">
        <v>225</v>
      </c>
      <c r="B597" s="10">
        <v>345</v>
      </c>
      <c r="C597" s="13" t="s">
        <v>460</v>
      </c>
      <c r="D597" s="11" t="s">
        <v>461</v>
      </c>
      <c r="E597" s="11" t="s">
        <v>361</v>
      </c>
      <c r="F597" s="13" t="s">
        <v>312</v>
      </c>
      <c r="G597" s="114">
        <v>712755</v>
      </c>
      <c r="H597" s="114">
        <f t="shared" si="11"/>
        <v>-252882.40000000002</v>
      </c>
      <c r="I597" s="114">
        <v>459872.6</v>
      </c>
      <c r="J597" s="109">
        <v>459872.6</v>
      </c>
    </row>
    <row r="598" spans="1:11" s="146" customFormat="1" ht="18.75" customHeight="1" hidden="1">
      <c r="A598" s="141" t="s">
        <v>482</v>
      </c>
      <c r="B598" s="151">
        <v>345</v>
      </c>
      <c r="C598" s="148" t="s">
        <v>460</v>
      </c>
      <c r="D598" s="148" t="s">
        <v>397</v>
      </c>
      <c r="E598" s="148" t="s">
        <v>468</v>
      </c>
      <c r="F598" s="148" t="s">
        <v>469</v>
      </c>
      <c r="G598" s="144">
        <v>500000</v>
      </c>
      <c r="H598" s="144">
        <f t="shared" si="11"/>
        <v>-500000</v>
      </c>
      <c r="I598" s="144">
        <v>0</v>
      </c>
      <c r="J598" s="150">
        <f>J599</f>
        <v>0</v>
      </c>
      <c r="K598" s="145"/>
    </row>
    <row r="599" spans="1:11" s="146" customFormat="1" ht="18.75" customHeight="1" hidden="1">
      <c r="A599" s="141" t="s">
        <v>482</v>
      </c>
      <c r="B599" s="149">
        <v>345</v>
      </c>
      <c r="C599" s="148" t="s">
        <v>460</v>
      </c>
      <c r="D599" s="148" t="s">
        <v>397</v>
      </c>
      <c r="E599" s="148" t="s">
        <v>116</v>
      </c>
      <c r="F599" s="148" t="s">
        <v>469</v>
      </c>
      <c r="G599" s="144">
        <v>500000</v>
      </c>
      <c r="H599" s="144">
        <f t="shared" si="11"/>
        <v>-500000</v>
      </c>
      <c r="I599" s="144">
        <v>0</v>
      </c>
      <c r="J599" s="150">
        <f>J600</f>
        <v>0</v>
      </c>
      <c r="K599" s="145"/>
    </row>
    <row r="600" spans="1:11" s="146" customFormat="1" ht="18.75" customHeight="1" hidden="1">
      <c r="A600" s="141" t="s">
        <v>484</v>
      </c>
      <c r="B600" s="151">
        <v>345</v>
      </c>
      <c r="C600" s="148" t="s">
        <v>460</v>
      </c>
      <c r="D600" s="148" t="s">
        <v>397</v>
      </c>
      <c r="E600" s="148" t="s">
        <v>117</v>
      </c>
      <c r="F600" s="148" t="s">
        <v>469</v>
      </c>
      <c r="G600" s="144">
        <v>500000</v>
      </c>
      <c r="H600" s="144">
        <f t="shared" si="11"/>
        <v>-500000</v>
      </c>
      <c r="I600" s="144">
        <v>0</v>
      </c>
      <c r="J600" s="150">
        <f>J601</f>
        <v>0</v>
      </c>
      <c r="K600" s="145"/>
    </row>
    <row r="601" spans="1:11" s="146" customFormat="1" ht="18.75" customHeight="1" hidden="1">
      <c r="A601" s="141" t="s">
        <v>316</v>
      </c>
      <c r="B601" s="151">
        <v>345</v>
      </c>
      <c r="C601" s="148" t="s">
        <v>460</v>
      </c>
      <c r="D601" s="148" t="s">
        <v>397</v>
      </c>
      <c r="E601" s="148" t="s">
        <v>117</v>
      </c>
      <c r="F601" s="148" t="s">
        <v>317</v>
      </c>
      <c r="G601" s="144">
        <v>500000</v>
      </c>
      <c r="H601" s="144">
        <f t="shared" si="11"/>
        <v>-500000</v>
      </c>
      <c r="I601" s="144">
        <v>0</v>
      </c>
      <c r="J601" s="150">
        <f>J602</f>
        <v>0</v>
      </c>
      <c r="K601" s="145"/>
    </row>
    <row r="602" spans="1:11" s="146" customFormat="1" ht="18.75" customHeight="1" hidden="1">
      <c r="A602" s="141" t="s">
        <v>226</v>
      </c>
      <c r="B602" s="149">
        <v>345</v>
      </c>
      <c r="C602" s="148" t="s">
        <v>460</v>
      </c>
      <c r="D602" s="148" t="s">
        <v>397</v>
      </c>
      <c r="E602" s="148" t="s">
        <v>117</v>
      </c>
      <c r="F602" s="148" t="s">
        <v>227</v>
      </c>
      <c r="G602" s="144">
        <v>500000</v>
      </c>
      <c r="H602" s="144">
        <f t="shared" si="11"/>
        <v>-500000</v>
      </c>
      <c r="I602" s="144">
        <v>0</v>
      </c>
      <c r="J602" s="150">
        <v>0</v>
      </c>
      <c r="K602" s="145"/>
    </row>
    <row r="603" spans="1:10" ht="18.75">
      <c r="A603" s="1" t="s">
        <v>485</v>
      </c>
      <c r="B603" s="7">
        <v>345</v>
      </c>
      <c r="C603" s="13" t="s">
        <v>460</v>
      </c>
      <c r="D603" s="13" t="s">
        <v>332</v>
      </c>
      <c r="E603" s="13" t="s">
        <v>468</v>
      </c>
      <c r="F603" s="13" t="s">
        <v>469</v>
      </c>
      <c r="G603" s="114">
        <v>7602929</v>
      </c>
      <c r="H603" s="114">
        <f t="shared" si="11"/>
        <v>-100000</v>
      </c>
      <c r="I603" s="114">
        <v>7502929</v>
      </c>
      <c r="J603" s="109">
        <f>J604+J617+J614</f>
        <v>7475598</v>
      </c>
    </row>
    <row r="604" spans="1:10" ht="18.75">
      <c r="A604" s="1" t="s">
        <v>486</v>
      </c>
      <c r="B604" s="10">
        <v>345</v>
      </c>
      <c r="C604" s="13" t="s">
        <v>460</v>
      </c>
      <c r="D604" s="13" t="s">
        <v>332</v>
      </c>
      <c r="E604" s="13" t="s">
        <v>446</v>
      </c>
      <c r="F604" s="13" t="s">
        <v>469</v>
      </c>
      <c r="G604" s="114">
        <v>801500</v>
      </c>
      <c r="H604" s="114">
        <f t="shared" si="11"/>
        <v>0</v>
      </c>
      <c r="I604" s="114">
        <v>801500</v>
      </c>
      <c r="J604" s="109">
        <f>J605</f>
        <v>801500</v>
      </c>
    </row>
    <row r="605" spans="1:10" ht="18.75">
      <c r="A605" s="12" t="s">
        <v>459</v>
      </c>
      <c r="B605" s="7">
        <v>345</v>
      </c>
      <c r="C605" s="13" t="s">
        <v>460</v>
      </c>
      <c r="D605" s="13" t="s">
        <v>332</v>
      </c>
      <c r="E605" s="11" t="s">
        <v>479</v>
      </c>
      <c r="F605" s="11" t="s">
        <v>469</v>
      </c>
      <c r="G605" s="114">
        <v>801500</v>
      </c>
      <c r="H605" s="114">
        <f t="shared" si="11"/>
        <v>0</v>
      </c>
      <c r="I605" s="114">
        <v>801500</v>
      </c>
      <c r="J605" s="109">
        <f>J606+J609+J611</f>
        <v>801500</v>
      </c>
    </row>
    <row r="606" spans="1:10" ht="37.5">
      <c r="A606" s="12" t="s">
        <v>364</v>
      </c>
      <c r="B606" s="10">
        <v>345</v>
      </c>
      <c r="C606" s="13" t="s">
        <v>460</v>
      </c>
      <c r="D606" s="13" t="s">
        <v>332</v>
      </c>
      <c r="E606" s="13" t="s">
        <v>365</v>
      </c>
      <c r="F606" s="13" t="s">
        <v>469</v>
      </c>
      <c r="G606" s="114">
        <v>610900</v>
      </c>
      <c r="H606" s="114">
        <f t="shared" si="11"/>
        <v>0</v>
      </c>
      <c r="I606" s="114">
        <v>610900</v>
      </c>
      <c r="J606" s="109">
        <f>J607+J608</f>
        <v>610900</v>
      </c>
    </row>
    <row r="607" spans="1:10" ht="56.25">
      <c r="A607" s="59" t="s">
        <v>224</v>
      </c>
      <c r="B607" s="7">
        <v>345</v>
      </c>
      <c r="C607" s="13" t="s">
        <v>460</v>
      </c>
      <c r="D607" s="13" t="s">
        <v>332</v>
      </c>
      <c r="E607" s="13" t="s">
        <v>365</v>
      </c>
      <c r="F607" s="13" t="s">
        <v>311</v>
      </c>
      <c r="G607" s="114">
        <v>592533</v>
      </c>
      <c r="H607" s="114">
        <f t="shared" si="11"/>
        <v>-100</v>
      </c>
      <c r="I607" s="114">
        <v>592433</v>
      </c>
      <c r="J607" s="109">
        <v>592433</v>
      </c>
    </row>
    <row r="608" spans="1:10" ht="18.75">
      <c r="A608" s="60" t="s">
        <v>225</v>
      </c>
      <c r="B608" s="7">
        <v>345</v>
      </c>
      <c r="C608" s="13" t="s">
        <v>460</v>
      </c>
      <c r="D608" s="13" t="s">
        <v>332</v>
      </c>
      <c r="E608" s="13" t="s">
        <v>365</v>
      </c>
      <c r="F608" s="13" t="s">
        <v>312</v>
      </c>
      <c r="G608" s="114">
        <v>18367</v>
      </c>
      <c r="H608" s="114">
        <f t="shared" si="11"/>
        <v>100</v>
      </c>
      <c r="I608" s="114">
        <v>18467</v>
      </c>
      <c r="J608" s="109">
        <v>18467</v>
      </c>
    </row>
    <row r="609" spans="1:10" ht="56.25">
      <c r="A609" s="12" t="s">
        <v>353</v>
      </c>
      <c r="B609" s="10">
        <v>345</v>
      </c>
      <c r="C609" s="13" t="s">
        <v>460</v>
      </c>
      <c r="D609" s="13" t="s">
        <v>332</v>
      </c>
      <c r="E609" s="13" t="s">
        <v>404</v>
      </c>
      <c r="F609" s="13" t="s">
        <v>469</v>
      </c>
      <c r="G609" s="114">
        <v>63700</v>
      </c>
      <c r="H609" s="114">
        <f t="shared" si="11"/>
        <v>0</v>
      </c>
      <c r="I609" s="114">
        <v>63700</v>
      </c>
      <c r="J609" s="109">
        <f>J610</f>
        <v>63700</v>
      </c>
    </row>
    <row r="610" spans="1:10" ht="18.75">
      <c r="A610" s="60" t="s">
        <v>225</v>
      </c>
      <c r="B610" s="7">
        <v>345</v>
      </c>
      <c r="C610" s="13" t="s">
        <v>460</v>
      </c>
      <c r="D610" s="13" t="s">
        <v>332</v>
      </c>
      <c r="E610" s="13" t="s">
        <v>404</v>
      </c>
      <c r="F610" s="13" t="s">
        <v>312</v>
      </c>
      <c r="G610" s="114">
        <v>63700</v>
      </c>
      <c r="H610" s="114">
        <f t="shared" si="11"/>
        <v>0</v>
      </c>
      <c r="I610" s="114">
        <v>63700</v>
      </c>
      <c r="J610" s="109">
        <v>63700</v>
      </c>
    </row>
    <row r="611" spans="1:10" ht="56.25">
      <c r="A611" s="12" t="s">
        <v>354</v>
      </c>
      <c r="B611" s="10">
        <v>345</v>
      </c>
      <c r="C611" s="13" t="s">
        <v>460</v>
      </c>
      <c r="D611" s="13" t="s">
        <v>332</v>
      </c>
      <c r="E611" s="13" t="s">
        <v>405</v>
      </c>
      <c r="F611" s="13" t="s">
        <v>469</v>
      </c>
      <c r="G611" s="114">
        <v>126900</v>
      </c>
      <c r="H611" s="114">
        <f t="shared" si="11"/>
        <v>0</v>
      </c>
      <c r="I611" s="114">
        <v>126900</v>
      </c>
      <c r="J611" s="109">
        <f>J612+J613</f>
        <v>126900</v>
      </c>
    </row>
    <row r="612" spans="1:10" ht="56.25">
      <c r="A612" s="59" t="s">
        <v>224</v>
      </c>
      <c r="B612" s="7">
        <v>345</v>
      </c>
      <c r="C612" s="13" t="s">
        <v>460</v>
      </c>
      <c r="D612" s="13" t="s">
        <v>332</v>
      </c>
      <c r="E612" s="13" t="s">
        <v>405</v>
      </c>
      <c r="F612" s="13" t="s">
        <v>311</v>
      </c>
      <c r="G612" s="114">
        <v>107329</v>
      </c>
      <c r="H612" s="114">
        <f t="shared" si="11"/>
        <v>-2529</v>
      </c>
      <c r="I612" s="114">
        <v>104800</v>
      </c>
      <c r="J612" s="109">
        <v>104800</v>
      </c>
    </row>
    <row r="613" spans="1:10" ht="18.75">
      <c r="A613" s="60" t="s">
        <v>225</v>
      </c>
      <c r="B613" s="7">
        <v>345</v>
      </c>
      <c r="C613" s="13" t="s">
        <v>460</v>
      </c>
      <c r="D613" s="13" t="s">
        <v>332</v>
      </c>
      <c r="E613" s="13" t="s">
        <v>405</v>
      </c>
      <c r="F613" s="13" t="s">
        <v>312</v>
      </c>
      <c r="G613" s="114">
        <v>19571</v>
      </c>
      <c r="H613" s="114">
        <f t="shared" si="11"/>
        <v>2529</v>
      </c>
      <c r="I613" s="114">
        <v>22100</v>
      </c>
      <c r="J613" s="109">
        <v>22100</v>
      </c>
    </row>
    <row r="614" spans="1:10" ht="18.75">
      <c r="A614" s="1" t="s">
        <v>253</v>
      </c>
      <c r="B614" s="10">
        <v>345</v>
      </c>
      <c r="C614" s="13" t="s">
        <v>460</v>
      </c>
      <c r="D614" s="13" t="s">
        <v>332</v>
      </c>
      <c r="E614" s="13" t="s">
        <v>489</v>
      </c>
      <c r="F614" s="13" t="s">
        <v>469</v>
      </c>
      <c r="G614" s="114">
        <v>176000</v>
      </c>
      <c r="H614" s="114">
        <f t="shared" si="11"/>
        <v>-100000</v>
      </c>
      <c r="I614" s="114">
        <v>76000</v>
      </c>
      <c r="J614" s="109">
        <f>J615</f>
        <v>48669</v>
      </c>
    </row>
    <row r="615" spans="1:10" ht="37.5">
      <c r="A615" s="1" t="s">
        <v>509</v>
      </c>
      <c r="B615" s="10">
        <v>345</v>
      </c>
      <c r="C615" s="13" t="s">
        <v>460</v>
      </c>
      <c r="D615" s="13" t="s">
        <v>332</v>
      </c>
      <c r="E615" s="13" t="s">
        <v>321</v>
      </c>
      <c r="F615" s="13" t="s">
        <v>469</v>
      </c>
      <c r="G615" s="114">
        <v>176000</v>
      </c>
      <c r="H615" s="114">
        <f t="shared" si="11"/>
        <v>-100000</v>
      </c>
      <c r="I615" s="114">
        <v>76000</v>
      </c>
      <c r="J615" s="109">
        <f>J616</f>
        <v>48669</v>
      </c>
    </row>
    <row r="616" spans="1:10" ht="37.5">
      <c r="A616" s="1" t="s">
        <v>313</v>
      </c>
      <c r="B616" s="10">
        <v>345</v>
      </c>
      <c r="C616" s="13" t="s">
        <v>460</v>
      </c>
      <c r="D616" s="13" t="s">
        <v>332</v>
      </c>
      <c r="E616" s="13" t="s">
        <v>321</v>
      </c>
      <c r="F616" s="13" t="s">
        <v>312</v>
      </c>
      <c r="G616" s="114">
        <v>176000</v>
      </c>
      <c r="H616" s="114">
        <f t="shared" si="11"/>
        <v>-100000</v>
      </c>
      <c r="I616" s="114">
        <v>76000</v>
      </c>
      <c r="J616" s="109">
        <v>48669</v>
      </c>
    </row>
    <row r="617" spans="1:10" ht="56.25">
      <c r="A617" s="12" t="s">
        <v>345</v>
      </c>
      <c r="B617" s="10">
        <v>345</v>
      </c>
      <c r="C617" s="13" t="s">
        <v>460</v>
      </c>
      <c r="D617" s="13" t="s">
        <v>332</v>
      </c>
      <c r="E617" s="11" t="s">
        <v>348</v>
      </c>
      <c r="F617" s="13" t="s">
        <v>469</v>
      </c>
      <c r="G617" s="114">
        <v>6625429</v>
      </c>
      <c r="H617" s="114">
        <f t="shared" si="11"/>
        <v>0</v>
      </c>
      <c r="I617" s="114">
        <v>6625429</v>
      </c>
      <c r="J617" s="109">
        <f>J618</f>
        <v>6625429</v>
      </c>
    </row>
    <row r="618" spans="1:10" ht="37.5">
      <c r="A618" s="12" t="s">
        <v>512</v>
      </c>
      <c r="B618" s="7">
        <v>345</v>
      </c>
      <c r="C618" s="13" t="s">
        <v>460</v>
      </c>
      <c r="D618" s="13" t="s">
        <v>332</v>
      </c>
      <c r="E618" s="11" t="s">
        <v>348</v>
      </c>
      <c r="F618" s="13" t="s">
        <v>252</v>
      </c>
      <c r="G618" s="114">
        <v>6625429</v>
      </c>
      <c r="H618" s="114">
        <f t="shared" si="11"/>
        <v>0</v>
      </c>
      <c r="I618" s="114">
        <v>6625429</v>
      </c>
      <c r="J618" s="109">
        <f>J619</f>
        <v>6625429</v>
      </c>
    </row>
    <row r="619" spans="1:10" ht="18.75">
      <c r="A619" s="12" t="s">
        <v>513</v>
      </c>
      <c r="B619" s="7">
        <v>345</v>
      </c>
      <c r="C619" s="13" t="s">
        <v>460</v>
      </c>
      <c r="D619" s="13" t="s">
        <v>332</v>
      </c>
      <c r="E619" s="11" t="s">
        <v>348</v>
      </c>
      <c r="F619" s="13" t="s">
        <v>510</v>
      </c>
      <c r="G619" s="114">
        <v>6625429</v>
      </c>
      <c r="H619" s="114">
        <f t="shared" si="11"/>
        <v>0</v>
      </c>
      <c r="I619" s="114">
        <v>6625429</v>
      </c>
      <c r="J619" s="109">
        <f>J620</f>
        <v>6625429</v>
      </c>
    </row>
    <row r="620" spans="1:10" ht="56.25">
      <c r="A620" s="12" t="s">
        <v>514</v>
      </c>
      <c r="B620" s="7">
        <v>345</v>
      </c>
      <c r="C620" s="13" t="s">
        <v>460</v>
      </c>
      <c r="D620" s="13" t="s">
        <v>332</v>
      </c>
      <c r="E620" s="11" t="s">
        <v>348</v>
      </c>
      <c r="F620" s="13" t="s">
        <v>511</v>
      </c>
      <c r="G620" s="114">
        <v>6625429</v>
      </c>
      <c r="H620" s="114">
        <f t="shared" si="11"/>
        <v>0</v>
      </c>
      <c r="I620" s="114">
        <v>6625429</v>
      </c>
      <c r="J620" s="109">
        <v>6625429</v>
      </c>
    </row>
    <row r="621" spans="1:10" ht="18.75">
      <c r="A621" s="40" t="s">
        <v>498</v>
      </c>
      <c r="B621" s="7">
        <v>345</v>
      </c>
      <c r="C621" s="11" t="s">
        <v>495</v>
      </c>
      <c r="D621" s="8" t="s">
        <v>467</v>
      </c>
      <c r="E621" s="8" t="s">
        <v>468</v>
      </c>
      <c r="F621" s="8" t="s">
        <v>469</v>
      </c>
      <c r="G621" s="114">
        <v>2233700</v>
      </c>
      <c r="H621" s="114">
        <f t="shared" si="11"/>
        <v>159000</v>
      </c>
      <c r="I621" s="114">
        <v>2392700</v>
      </c>
      <c r="J621" s="109">
        <f>J622</f>
        <v>2392700</v>
      </c>
    </row>
    <row r="622" spans="1:10" ht="18.75">
      <c r="A622" s="12" t="s">
        <v>336</v>
      </c>
      <c r="B622" s="10">
        <v>345</v>
      </c>
      <c r="C622" s="13" t="s">
        <v>495</v>
      </c>
      <c r="D622" s="13" t="s">
        <v>477</v>
      </c>
      <c r="E622" s="11" t="s">
        <v>337</v>
      </c>
      <c r="F622" s="13" t="s">
        <v>469</v>
      </c>
      <c r="G622" s="114">
        <v>2233700</v>
      </c>
      <c r="H622" s="114">
        <f t="shared" si="11"/>
        <v>159000</v>
      </c>
      <c r="I622" s="114">
        <v>2392700</v>
      </c>
      <c r="J622" s="109">
        <f>J623+J626</f>
        <v>2392700</v>
      </c>
    </row>
    <row r="623" spans="1:11" s="146" customFormat="1" ht="37.5" customHeight="1" hidden="1">
      <c r="A623" s="120" t="s">
        <v>173</v>
      </c>
      <c r="B623" s="151">
        <v>345</v>
      </c>
      <c r="C623" s="148" t="s">
        <v>495</v>
      </c>
      <c r="D623" s="148" t="s">
        <v>477</v>
      </c>
      <c r="E623" s="148" t="s">
        <v>174</v>
      </c>
      <c r="F623" s="148" t="s">
        <v>469</v>
      </c>
      <c r="G623" s="144">
        <v>2233700</v>
      </c>
      <c r="H623" s="144">
        <f t="shared" si="11"/>
        <v>-2233700</v>
      </c>
      <c r="I623" s="144">
        <v>0</v>
      </c>
      <c r="J623" s="150">
        <f>J624+J625</f>
        <v>0</v>
      </c>
      <c r="K623" s="145"/>
    </row>
    <row r="624" spans="1:11" s="146" customFormat="1" ht="56.25" customHeight="1" hidden="1">
      <c r="A624" s="122" t="s">
        <v>224</v>
      </c>
      <c r="B624" s="149">
        <v>345</v>
      </c>
      <c r="C624" s="148" t="s">
        <v>495</v>
      </c>
      <c r="D624" s="148" t="s">
        <v>477</v>
      </c>
      <c r="E624" s="148" t="s">
        <v>174</v>
      </c>
      <c r="F624" s="148" t="s">
        <v>311</v>
      </c>
      <c r="G624" s="144">
        <v>1973700</v>
      </c>
      <c r="H624" s="144">
        <f t="shared" si="11"/>
        <v>-1973700</v>
      </c>
      <c r="I624" s="144">
        <v>0</v>
      </c>
      <c r="J624" s="150"/>
      <c r="K624" s="145"/>
    </row>
    <row r="625" spans="1:11" s="146" customFormat="1" ht="18.75" customHeight="1" hidden="1">
      <c r="A625" s="123" t="s">
        <v>225</v>
      </c>
      <c r="B625" s="149">
        <v>345</v>
      </c>
      <c r="C625" s="148" t="s">
        <v>495</v>
      </c>
      <c r="D625" s="148" t="s">
        <v>477</v>
      </c>
      <c r="E625" s="148" t="s">
        <v>174</v>
      </c>
      <c r="F625" s="148" t="s">
        <v>312</v>
      </c>
      <c r="G625" s="144">
        <v>260000</v>
      </c>
      <c r="H625" s="144">
        <f t="shared" si="11"/>
        <v>-260000</v>
      </c>
      <c r="I625" s="144">
        <v>0</v>
      </c>
      <c r="J625" s="150"/>
      <c r="K625" s="145"/>
    </row>
    <row r="626" spans="1:10" ht="37.5">
      <c r="A626" s="60" t="s">
        <v>86</v>
      </c>
      <c r="B626" s="7">
        <v>345</v>
      </c>
      <c r="C626" s="13" t="s">
        <v>495</v>
      </c>
      <c r="D626" s="13" t="s">
        <v>477</v>
      </c>
      <c r="E626" s="13" t="s">
        <v>81</v>
      </c>
      <c r="F626" s="13" t="s">
        <v>469</v>
      </c>
      <c r="G626" s="114">
        <v>0</v>
      </c>
      <c r="H626" s="114">
        <f t="shared" si="11"/>
        <v>2392700</v>
      </c>
      <c r="I626" s="114">
        <v>2392700</v>
      </c>
      <c r="J626" s="109">
        <f>J627+J628</f>
        <v>2392700</v>
      </c>
    </row>
    <row r="627" spans="1:10" ht="56.25">
      <c r="A627" s="59" t="s">
        <v>224</v>
      </c>
      <c r="B627" s="10">
        <v>345</v>
      </c>
      <c r="C627" s="13" t="s">
        <v>495</v>
      </c>
      <c r="D627" s="13" t="s">
        <v>477</v>
      </c>
      <c r="E627" s="13" t="s">
        <v>81</v>
      </c>
      <c r="F627" s="13" t="s">
        <v>311</v>
      </c>
      <c r="G627" s="114"/>
      <c r="H627" s="114">
        <f t="shared" si="11"/>
        <v>2074025</v>
      </c>
      <c r="I627" s="114">
        <v>2074025</v>
      </c>
      <c r="J627" s="109">
        <v>2074025</v>
      </c>
    </row>
    <row r="628" spans="1:10" ht="18.75">
      <c r="A628" s="60" t="s">
        <v>225</v>
      </c>
      <c r="B628" s="10">
        <v>345</v>
      </c>
      <c r="C628" s="13" t="s">
        <v>495</v>
      </c>
      <c r="D628" s="13" t="s">
        <v>477</v>
      </c>
      <c r="E628" s="13" t="s">
        <v>81</v>
      </c>
      <c r="F628" s="13" t="s">
        <v>312</v>
      </c>
      <c r="G628" s="114"/>
      <c r="H628" s="114">
        <f t="shared" si="11"/>
        <v>318675</v>
      </c>
      <c r="I628" s="114">
        <v>318675</v>
      </c>
      <c r="J628" s="109">
        <v>318675</v>
      </c>
    </row>
    <row r="629" spans="1:10" ht="18.75">
      <c r="A629" s="1" t="s">
        <v>487</v>
      </c>
      <c r="B629" s="7">
        <v>345</v>
      </c>
      <c r="C629" s="14" t="s">
        <v>477</v>
      </c>
      <c r="D629" s="13" t="s">
        <v>467</v>
      </c>
      <c r="E629" s="13" t="s">
        <v>468</v>
      </c>
      <c r="F629" s="13" t="s">
        <v>469</v>
      </c>
      <c r="G629" s="114">
        <v>2398400</v>
      </c>
      <c r="H629" s="114">
        <f t="shared" si="11"/>
        <v>2400000</v>
      </c>
      <c r="I629" s="114">
        <v>4798400</v>
      </c>
      <c r="J629" s="109">
        <f>J630+J634+J638</f>
        <v>4725500</v>
      </c>
    </row>
    <row r="630" spans="1:10" ht="18.75">
      <c r="A630" s="1" t="s">
        <v>175</v>
      </c>
      <c r="B630" s="10">
        <v>345</v>
      </c>
      <c r="C630" s="14" t="s">
        <v>477</v>
      </c>
      <c r="D630" s="13" t="s">
        <v>460</v>
      </c>
      <c r="E630" s="13" t="s">
        <v>468</v>
      </c>
      <c r="F630" s="13" t="s">
        <v>469</v>
      </c>
      <c r="G630" s="114">
        <v>469700</v>
      </c>
      <c r="H630" s="114">
        <f t="shared" si="11"/>
        <v>0</v>
      </c>
      <c r="I630" s="114">
        <v>469700</v>
      </c>
      <c r="J630" s="109">
        <f>J631</f>
        <v>469700</v>
      </c>
    </row>
    <row r="631" spans="1:10" ht="37.5">
      <c r="A631" s="1" t="s">
        <v>292</v>
      </c>
      <c r="B631" s="10">
        <v>345</v>
      </c>
      <c r="C631" s="14" t="s">
        <v>477</v>
      </c>
      <c r="D631" s="13" t="s">
        <v>460</v>
      </c>
      <c r="E631" s="13" t="s">
        <v>144</v>
      </c>
      <c r="F631" s="13" t="s">
        <v>469</v>
      </c>
      <c r="G631" s="114">
        <v>469700</v>
      </c>
      <c r="H631" s="114">
        <f t="shared" si="11"/>
        <v>0</v>
      </c>
      <c r="I631" s="114">
        <v>469700</v>
      </c>
      <c r="J631" s="109">
        <f>J632+J633</f>
        <v>469700</v>
      </c>
    </row>
    <row r="632" spans="1:10" ht="56.25">
      <c r="A632" s="59" t="s">
        <v>224</v>
      </c>
      <c r="B632" s="10">
        <v>345</v>
      </c>
      <c r="C632" s="14" t="s">
        <v>477</v>
      </c>
      <c r="D632" s="13" t="s">
        <v>460</v>
      </c>
      <c r="E632" s="13" t="s">
        <v>144</v>
      </c>
      <c r="F632" s="13" t="s">
        <v>311</v>
      </c>
      <c r="G632" s="114">
        <v>394320</v>
      </c>
      <c r="H632" s="114">
        <f t="shared" si="11"/>
        <v>-20</v>
      </c>
      <c r="I632" s="114">
        <v>394300</v>
      </c>
      <c r="J632" s="109">
        <v>394300</v>
      </c>
    </row>
    <row r="633" spans="1:10" ht="18.75">
      <c r="A633" s="60" t="s">
        <v>225</v>
      </c>
      <c r="B633" s="10">
        <v>345</v>
      </c>
      <c r="C633" s="14" t="s">
        <v>477</v>
      </c>
      <c r="D633" s="13" t="s">
        <v>460</v>
      </c>
      <c r="E633" s="13" t="s">
        <v>144</v>
      </c>
      <c r="F633" s="13" t="s">
        <v>312</v>
      </c>
      <c r="G633" s="114">
        <v>75380</v>
      </c>
      <c r="H633" s="114">
        <f t="shared" si="11"/>
        <v>20</v>
      </c>
      <c r="I633" s="114">
        <v>75400</v>
      </c>
      <c r="J633" s="109">
        <v>75400</v>
      </c>
    </row>
    <row r="634" spans="1:10" ht="18.75">
      <c r="A634" s="1" t="s">
        <v>341</v>
      </c>
      <c r="B634" s="10">
        <v>345</v>
      </c>
      <c r="C634" s="13" t="s">
        <v>477</v>
      </c>
      <c r="D634" s="13" t="s">
        <v>490</v>
      </c>
      <c r="E634" s="13" t="s">
        <v>468</v>
      </c>
      <c r="F634" s="13" t="s">
        <v>469</v>
      </c>
      <c r="G634" s="114">
        <v>53700</v>
      </c>
      <c r="H634" s="114">
        <f t="shared" si="11"/>
        <v>0</v>
      </c>
      <c r="I634" s="114">
        <v>53700</v>
      </c>
      <c r="J634" s="109">
        <f>J635</f>
        <v>53700</v>
      </c>
    </row>
    <row r="635" spans="1:10" ht="18.75">
      <c r="A635" s="1" t="s">
        <v>342</v>
      </c>
      <c r="B635" s="7">
        <v>345</v>
      </c>
      <c r="C635" s="13" t="s">
        <v>477</v>
      </c>
      <c r="D635" s="13" t="s">
        <v>490</v>
      </c>
      <c r="E635" s="13" t="s">
        <v>301</v>
      </c>
      <c r="F635" s="13" t="s">
        <v>469</v>
      </c>
      <c r="G635" s="114">
        <v>53700</v>
      </c>
      <c r="H635" s="114">
        <f t="shared" si="11"/>
        <v>0</v>
      </c>
      <c r="I635" s="114">
        <v>53700</v>
      </c>
      <c r="J635" s="109">
        <f>J636+J637</f>
        <v>53700</v>
      </c>
    </row>
    <row r="636" spans="1:10" ht="56.25">
      <c r="A636" s="59" t="s">
        <v>224</v>
      </c>
      <c r="B636" s="10">
        <v>345</v>
      </c>
      <c r="C636" s="13" t="s">
        <v>477</v>
      </c>
      <c r="D636" s="13" t="s">
        <v>490</v>
      </c>
      <c r="E636" s="13" t="s">
        <v>301</v>
      </c>
      <c r="F636" s="13" t="s">
        <v>311</v>
      </c>
      <c r="G636" s="114">
        <v>42960</v>
      </c>
      <c r="H636" s="114">
        <f t="shared" si="11"/>
        <v>0</v>
      </c>
      <c r="I636" s="114">
        <v>42960</v>
      </c>
      <c r="J636" s="109">
        <v>42960</v>
      </c>
    </row>
    <row r="637" spans="1:10" ht="18.75">
      <c r="A637" s="60" t="s">
        <v>225</v>
      </c>
      <c r="B637" s="10">
        <v>345</v>
      </c>
      <c r="C637" s="13" t="s">
        <v>477</v>
      </c>
      <c r="D637" s="13" t="s">
        <v>490</v>
      </c>
      <c r="E637" s="13" t="s">
        <v>301</v>
      </c>
      <c r="F637" s="13" t="s">
        <v>312</v>
      </c>
      <c r="G637" s="114">
        <v>10740</v>
      </c>
      <c r="H637" s="114">
        <f t="shared" si="11"/>
        <v>0</v>
      </c>
      <c r="I637" s="114">
        <v>10740</v>
      </c>
      <c r="J637" s="109">
        <v>10740</v>
      </c>
    </row>
    <row r="638" spans="1:10" ht="18.75">
      <c r="A638" s="1" t="s">
        <v>488</v>
      </c>
      <c r="B638" s="7">
        <v>345</v>
      </c>
      <c r="C638" s="13" t="s">
        <v>477</v>
      </c>
      <c r="D638" s="13" t="s">
        <v>483</v>
      </c>
      <c r="E638" s="13" t="s">
        <v>468</v>
      </c>
      <c r="F638" s="13" t="s">
        <v>469</v>
      </c>
      <c r="G638" s="109">
        <v>1875000</v>
      </c>
      <c r="H638" s="109">
        <f t="shared" si="11"/>
        <v>2400000</v>
      </c>
      <c r="I638" s="109">
        <v>4275000</v>
      </c>
      <c r="J638" s="109">
        <f>J641+J646+J639</f>
        <v>4202100</v>
      </c>
    </row>
    <row r="639" spans="1:10" ht="37.5">
      <c r="A639" s="1" t="s">
        <v>242</v>
      </c>
      <c r="B639" s="7">
        <v>345</v>
      </c>
      <c r="C639" s="13" t="s">
        <v>477</v>
      </c>
      <c r="D639" s="13" t="s">
        <v>483</v>
      </c>
      <c r="E639" s="13" t="s">
        <v>272</v>
      </c>
      <c r="F639" s="13" t="s">
        <v>469</v>
      </c>
      <c r="G639" s="109">
        <v>0</v>
      </c>
      <c r="H639" s="109">
        <f t="shared" si="11"/>
        <v>2400000</v>
      </c>
      <c r="I639" s="109">
        <v>2400000</v>
      </c>
      <c r="J639" s="109">
        <f>J640</f>
        <v>2400000</v>
      </c>
    </row>
    <row r="640" spans="1:10" ht="37.5">
      <c r="A640" s="1" t="s">
        <v>533</v>
      </c>
      <c r="B640" s="7">
        <v>345</v>
      </c>
      <c r="C640" s="13" t="s">
        <v>477</v>
      </c>
      <c r="D640" s="13" t="s">
        <v>483</v>
      </c>
      <c r="E640" s="13" t="s">
        <v>272</v>
      </c>
      <c r="F640" s="13" t="s">
        <v>532</v>
      </c>
      <c r="G640" s="114"/>
      <c r="H640" s="114">
        <f t="shared" si="11"/>
        <v>2400000</v>
      </c>
      <c r="I640" s="114">
        <v>2400000</v>
      </c>
      <c r="J640" s="109">
        <v>2400000</v>
      </c>
    </row>
    <row r="641" spans="1:10" ht="18.75">
      <c r="A641" s="1" t="s">
        <v>253</v>
      </c>
      <c r="B641" s="10">
        <v>345</v>
      </c>
      <c r="C641" s="13" t="s">
        <v>477</v>
      </c>
      <c r="D641" s="13" t="s">
        <v>483</v>
      </c>
      <c r="E641" s="11" t="s">
        <v>489</v>
      </c>
      <c r="F641" s="8" t="s">
        <v>469</v>
      </c>
      <c r="G641" s="114">
        <v>875000</v>
      </c>
      <c r="H641" s="114">
        <f t="shared" si="11"/>
        <v>0</v>
      </c>
      <c r="I641" s="114">
        <v>875000</v>
      </c>
      <c r="J641" s="109">
        <f>J642</f>
        <v>875000</v>
      </c>
    </row>
    <row r="642" spans="1:10" ht="37.5">
      <c r="A642" s="12" t="s">
        <v>531</v>
      </c>
      <c r="B642" s="10">
        <v>345</v>
      </c>
      <c r="C642" s="13" t="s">
        <v>477</v>
      </c>
      <c r="D642" s="13" t="s">
        <v>483</v>
      </c>
      <c r="E642" s="11" t="s">
        <v>107</v>
      </c>
      <c r="F642" s="8" t="s">
        <v>469</v>
      </c>
      <c r="G642" s="114">
        <v>875000</v>
      </c>
      <c r="H642" s="114">
        <f t="shared" si="11"/>
        <v>0</v>
      </c>
      <c r="I642" s="114">
        <v>875000</v>
      </c>
      <c r="J642" s="109">
        <f>J643+J644</f>
        <v>875000</v>
      </c>
    </row>
    <row r="643" spans="1:10" ht="37.5">
      <c r="A643" s="1" t="s">
        <v>313</v>
      </c>
      <c r="B643" s="10">
        <v>345</v>
      </c>
      <c r="C643" s="13" t="s">
        <v>477</v>
      </c>
      <c r="D643" s="13" t="s">
        <v>483</v>
      </c>
      <c r="E643" s="11" t="s">
        <v>107</v>
      </c>
      <c r="F643" s="13" t="s">
        <v>312</v>
      </c>
      <c r="G643" s="114">
        <v>83000</v>
      </c>
      <c r="H643" s="114">
        <f t="shared" si="11"/>
        <v>-48000</v>
      </c>
      <c r="I643" s="114">
        <v>35000</v>
      </c>
      <c r="J643" s="109">
        <v>35000</v>
      </c>
    </row>
    <row r="644" spans="1:10" ht="18.75">
      <c r="A644" s="1" t="s">
        <v>316</v>
      </c>
      <c r="B644" s="10">
        <v>345</v>
      </c>
      <c r="C644" s="13" t="s">
        <v>477</v>
      </c>
      <c r="D644" s="13" t="s">
        <v>483</v>
      </c>
      <c r="E644" s="11" t="s">
        <v>107</v>
      </c>
      <c r="F644" s="13" t="s">
        <v>317</v>
      </c>
      <c r="G644" s="114">
        <v>792000</v>
      </c>
      <c r="H644" s="114">
        <f t="shared" si="11"/>
        <v>48000</v>
      </c>
      <c r="I644" s="114">
        <v>840000</v>
      </c>
      <c r="J644" s="109">
        <f>J645</f>
        <v>840000</v>
      </c>
    </row>
    <row r="645" spans="1:10" ht="37.5">
      <c r="A645" s="1" t="s">
        <v>533</v>
      </c>
      <c r="B645" s="10">
        <v>345</v>
      </c>
      <c r="C645" s="13" t="s">
        <v>477</v>
      </c>
      <c r="D645" s="13" t="s">
        <v>483</v>
      </c>
      <c r="E645" s="11" t="s">
        <v>107</v>
      </c>
      <c r="F645" s="13" t="s">
        <v>532</v>
      </c>
      <c r="G645" s="114">
        <v>792000</v>
      </c>
      <c r="H645" s="114">
        <f t="shared" si="11"/>
        <v>48000</v>
      </c>
      <c r="I645" s="114">
        <v>840000</v>
      </c>
      <c r="J645" s="109">
        <v>840000</v>
      </c>
    </row>
    <row r="646" spans="1:10" ht="37.5">
      <c r="A646" s="1" t="s">
        <v>176</v>
      </c>
      <c r="B646" s="10">
        <v>345</v>
      </c>
      <c r="C646" s="13" t="s">
        <v>477</v>
      </c>
      <c r="D646" s="13" t="s">
        <v>483</v>
      </c>
      <c r="E646" s="11" t="s">
        <v>177</v>
      </c>
      <c r="F646" s="13" t="s">
        <v>469</v>
      </c>
      <c r="G646" s="114">
        <v>1000000</v>
      </c>
      <c r="H646" s="114">
        <f t="shared" si="11"/>
        <v>0</v>
      </c>
      <c r="I646" s="114">
        <v>1000000</v>
      </c>
      <c r="J646" s="109">
        <f>J647</f>
        <v>927100</v>
      </c>
    </row>
    <row r="647" spans="1:10" ht="37.5">
      <c r="A647" s="12" t="s">
        <v>512</v>
      </c>
      <c r="B647" s="10">
        <v>345</v>
      </c>
      <c r="C647" s="13" t="s">
        <v>477</v>
      </c>
      <c r="D647" s="13" t="s">
        <v>483</v>
      </c>
      <c r="E647" s="11" t="s">
        <v>177</v>
      </c>
      <c r="F647" s="13" t="s">
        <v>252</v>
      </c>
      <c r="G647" s="114">
        <v>1000000</v>
      </c>
      <c r="H647" s="114">
        <f t="shared" si="11"/>
        <v>0</v>
      </c>
      <c r="I647" s="114">
        <v>1000000</v>
      </c>
      <c r="J647" s="109">
        <f>J648</f>
        <v>927100</v>
      </c>
    </row>
    <row r="648" spans="1:10" ht="37.5">
      <c r="A648" s="1" t="s">
        <v>218</v>
      </c>
      <c r="B648" s="10">
        <v>345</v>
      </c>
      <c r="C648" s="13" t="s">
        <v>477</v>
      </c>
      <c r="D648" s="13" t="s">
        <v>483</v>
      </c>
      <c r="E648" s="11" t="s">
        <v>177</v>
      </c>
      <c r="F648" s="13" t="s">
        <v>178</v>
      </c>
      <c r="G648" s="114">
        <v>1000000</v>
      </c>
      <c r="H648" s="114">
        <f t="shared" si="11"/>
        <v>0</v>
      </c>
      <c r="I648" s="114">
        <v>1000000</v>
      </c>
      <c r="J648" s="109">
        <v>927100</v>
      </c>
    </row>
    <row r="649" spans="1:10" ht="18.75">
      <c r="A649" s="1" t="s">
        <v>423</v>
      </c>
      <c r="B649" s="7">
        <v>345</v>
      </c>
      <c r="C649" s="14" t="s">
        <v>490</v>
      </c>
      <c r="D649" s="13" t="s">
        <v>467</v>
      </c>
      <c r="E649" s="13" t="s">
        <v>468</v>
      </c>
      <c r="F649" s="13" t="s">
        <v>469</v>
      </c>
      <c r="G649" s="114">
        <v>0</v>
      </c>
      <c r="H649" s="114">
        <f t="shared" si="11"/>
        <v>800000</v>
      </c>
      <c r="I649" s="114">
        <v>800000</v>
      </c>
      <c r="J649" s="109">
        <f>J650</f>
        <v>0</v>
      </c>
    </row>
    <row r="650" spans="1:10" ht="18.75">
      <c r="A650" s="1" t="s">
        <v>368</v>
      </c>
      <c r="B650" s="7">
        <v>345</v>
      </c>
      <c r="C650" s="13" t="s">
        <v>490</v>
      </c>
      <c r="D650" s="13" t="s">
        <v>472</v>
      </c>
      <c r="E650" s="13" t="s">
        <v>468</v>
      </c>
      <c r="F650" s="13" t="s">
        <v>469</v>
      </c>
      <c r="G650" s="114">
        <v>0</v>
      </c>
      <c r="H650" s="114">
        <f t="shared" si="11"/>
        <v>800000</v>
      </c>
      <c r="I650" s="114">
        <v>800000</v>
      </c>
      <c r="J650" s="109">
        <f>J651</f>
        <v>0</v>
      </c>
    </row>
    <row r="651" spans="1:10" ht="18.75">
      <c r="A651" s="1" t="s">
        <v>253</v>
      </c>
      <c r="B651" s="7">
        <v>345</v>
      </c>
      <c r="C651" s="14" t="s">
        <v>490</v>
      </c>
      <c r="D651" s="13" t="s">
        <v>472</v>
      </c>
      <c r="E651" s="11" t="s">
        <v>489</v>
      </c>
      <c r="F651" s="8" t="s">
        <v>469</v>
      </c>
      <c r="G651" s="114">
        <v>0</v>
      </c>
      <c r="H651" s="114">
        <f t="shared" si="11"/>
        <v>800000</v>
      </c>
      <c r="I651" s="114">
        <v>800000</v>
      </c>
      <c r="J651" s="109">
        <f>J652</f>
        <v>0</v>
      </c>
    </row>
    <row r="652" spans="1:10" ht="56.25">
      <c r="A652" s="1" t="s">
        <v>104</v>
      </c>
      <c r="B652" s="7">
        <v>345</v>
      </c>
      <c r="C652" s="14" t="s">
        <v>490</v>
      </c>
      <c r="D652" s="13" t="s">
        <v>472</v>
      </c>
      <c r="E652" s="11" t="s">
        <v>110</v>
      </c>
      <c r="F652" s="8" t="s">
        <v>469</v>
      </c>
      <c r="G652" s="114">
        <v>0</v>
      </c>
      <c r="H652" s="114">
        <f t="shared" si="11"/>
        <v>800000</v>
      </c>
      <c r="I652" s="114">
        <v>800000</v>
      </c>
      <c r="J652" s="109">
        <f>J653</f>
        <v>0</v>
      </c>
    </row>
    <row r="653" spans="1:10" ht="37.5">
      <c r="A653" s="1" t="s">
        <v>313</v>
      </c>
      <c r="B653" s="7">
        <v>345</v>
      </c>
      <c r="C653" s="14" t="s">
        <v>490</v>
      </c>
      <c r="D653" s="13" t="s">
        <v>472</v>
      </c>
      <c r="E653" s="11" t="s">
        <v>110</v>
      </c>
      <c r="F653" s="8" t="s">
        <v>312</v>
      </c>
      <c r="G653" s="114"/>
      <c r="H653" s="114">
        <f t="shared" si="11"/>
        <v>800000</v>
      </c>
      <c r="I653" s="114">
        <v>800000</v>
      </c>
      <c r="J653" s="109">
        <v>0</v>
      </c>
    </row>
    <row r="654" spans="1:10" ht="18.75">
      <c r="A654" s="12" t="s">
        <v>293</v>
      </c>
      <c r="B654" s="10">
        <v>345</v>
      </c>
      <c r="C654" s="13" t="s">
        <v>461</v>
      </c>
      <c r="D654" s="13" t="s">
        <v>467</v>
      </c>
      <c r="E654" s="11" t="s">
        <v>468</v>
      </c>
      <c r="F654" s="13" t="s">
        <v>469</v>
      </c>
      <c r="G654" s="114">
        <v>390600</v>
      </c>
      <c r="H654" s="114">
        <f aca="true" t="shared" si="12" ref="H654:H717">I654-G654</f>
        <v>0</v>
      </c>
      <c r="I654" s="114">
        <v>390600</v>
      </c>
      <c r="J654" s="109">
        <f>J655</f>
        <v>390600</v>
      </c>
    </row>
    <row r="655" spans="1:10" ht="18.75">
      <c r="A655" s="12" t="s">
        <v>294</v>
      </c>
      <c r="B655" s="10">
        <v>345</v>
      </c>
      <c r="C655" s="13" t="s">
        <v>461</v>
      </c>
      <c r="D655" s="13" t="s">
        <v>490</v>
      </c>
      <c r="E655" s="11" t="s">
        <v>468</v>
      </c>
      <c r="F655" s="13" t="s">
        <v>469</v>
      </c>
      <c r="G655" s="114">
        <v>390600</v>
      </c>
      <c r="H655" s="114">
        <f t="shared" si="12"/>
        <v>0</v>
      </c>
      <c r="I655" s="114">
        <v>390600</v>
      </c>
      <c r="J655" s="109">
        <f>J656</f>
        <v>390600</v>
      </c>
    </row>
    <row r="656" spans="1:10" ht="37.5">
      <c r="A656" s="12" t="s">
        <v>352</v>
      </c>
      <c r="B656" s="10">
        <v>345</v>
      </c>
      <c r="C656" s="13" t="s">
        <v>461</v>
      </c>
      <c r="D656" s="13" t="s">
        <v>490</v>
      </c>
      <c r="E656" s="11" t="s">
        <v>362</v>
      </c>
      <c r="F656" s="13" t="s">
        <v>469</v>
      </c>
      <c r="G656" s="114">
        <v>390600</v>
      </c>
      <c r="H656" s="114">
        <f t="shared" si="12"/>
        <v>0</v>
      </c>
      <c r="I656" s="114">
        <v>390600</v>
      </c>
      <c r="J656" s="109">
        <f>J657+J658</f>
        <v>390600</v>
      </c>
    </row>
    <row r="657" spans="1:10" ht="56.25">
      <c r="A657" s="59" t="s">
        <v>224</v>
      </c>
      <c r="B657" s="10">
        <v>345</v>
      </c>
      <c r="C657" s="13" t="s">
        <v>461</v>
      </c>
      <c r="D657" s="13" t="s">
        <v>490</v>
      </c>
      <c r="E657" s="11" t="s">
        <v>362</v>
      </c>
      <c r="F657" s="13" t="s">
        <v>311</v>
      </c>
      <c r="G657" s="114">
        <v>381610</v>
      </c>
      <c r="H657" s="114">
        <f t="shared" si="12"/>
        <v>0</v>
      </c>
      <c r="I657" s="114">
        <v>381610</v>
      </c>
      <c r="J657" s="109">
        <v>381610</v>
      </c>
    </row>
    <row r="658" spans="1:10" ht="18.75">
      <c r="A658" s="60" t="s">
        <v>225</v>
      </c>
      <c r="B658" s="10">
        <v>345</v>
      </c>
      <c r="C658" s="13" t="s">
        <v>461</v>
      </c>
      <c r="D658" s="13" t="s">
        <v>490</v>
      </c>
      <c r="E658" s="11" t="s">
        <v>362</v>
      </c>
      <c r="F658" s="13" t="s">
        <v>312</v>
      </c>
      <c r="G658" s="114">
        <v>8990</v>
      </c>
      <c r="H658" s="114">
        <f t="shared" si="12"/>
        <v>0</v>
      </c>
      <c r="I658" s="114">
        <v>8990</v>
      </c>
      <c r="J658" s="109">
        <v>8990</v>
      </c>
    </row>
    <row r="659" spans="1:10" ht="18.75">
      <c r="A659" s="12" t="s">
        <v>491</v>
      </c>
      <c r="B659" s="7">
        <v>345</v>
      </c>
      <c r="C659" s="11" t="s">
        <v>481</v>
      </c>
      <c r="D659" s="11" t="s">
        <v>467</v>
      </c>
      <c r="E659" s="11" t="s">
        <v>468</v>
      </c>
      <c r="F659" s="11" t="s">
        <v>469</v>
      </c>
      <c r="G659" s="114">
        <v>200000</v>
      </c>
      <c r="H659" s="114">
        <f t="shared" si="12"/>
        <v>0</v>
      </c>
      <c r="I659" s="114">
        <v>200000</v>
      </c>
      <c r="J659" s="109">
        <f>J660</f>
        <v>105810.56</v>
      </c>
    </row>
    <row r="660" spans="1:10" ht="18.75">
      <c r="A660" s="12" t="s">
        <v>430</v>
      </c>
      <c r="B660" s="10">
        <v>345</v>
      </c>
      <c r="C660" s="11" t="s">
        <v>481</v>
      </c>
      <c r="D660" s="11" t="s">
        <v>481</v>
      </c>
      <c r="E660" s="11" t="s">
        <v>468</v>
      </c>
      <c r="F660" s="11" t="s">
        <v>469</v>
      </c>
      <c r="G660" s="114">
        <v>200000</v>
      </c>
      <c r="H660" s="114">
        <f t="shared" si="12"/>
        <v>0</v>
      </c>
      <c r="I660" s="114">
        <v>200000</v>
      </c>
      <c r="J660" s="109">
        <f>J661</f>
        <v>105810.56</v>
      </c>
    </row>
    <row r="661" spans="1:10" ht="18.75">
      <c r="A661" s="1" t="s">
        <v>253</v>
      </c>
      <c r="B661" s="7">
        <v>345</v>
      </c>
      <c r="C661" s="11" t="s">
        <v>481</v>
      </c>
      <c r="D661" s="11" t="s">
        <v>481</v>
      </c>
      <c r="E661" s="11" t="s">
        <v>489</v>
      </c>
      <c r="F661" s="8" t="s">
        <v>469</v>
      </c>
      <c r="G661" s="114">
        <v>200000</v>
      </c>
      <c r="H661" s="114">
        <f t="shared" si="12"/>
        <v>0</v>
      </c>
      <c r="I661" s="114">
        <v>200000</v>
      </c>
      <c r="J661" s="109">
        <f>J662</f>
        <v>105810.56</v>
      </c>
    </row>
    <row r="662" spans="1:10" ht="56.25">
      <c r="A662" s="1" t="s">
        <v>179</v>
      </c>
      <c r="B662" s="10">
        <v>345</v>
      </c>
      <c r="C662" s="11" t="s">
        <v>481</v>
      </c>
      <c r="D662" s="11" t="s">
        <v>481</v>
      </c>
      <c r="E662" s="11" t="s">
        <v>180</v>
      </c>
      <c r="F662" s="13" t="s">
        <v>469</v>
      </c>
      <c r="G662" s="114">
        <v>200000</v>
      </c>
      <c r="H662" s="114">
        <f t="shared" si="12"/>
        <v>0</v>
      </c>
      <c r="I662" s="114">
        <v>200000</v>
      </c>
      <c r="J662" s="109">
        <f>J663</f>
        <v>105810.56</v>
      </c>
    </row>
    <row r="663" spans="1:10" ht="37.5">
      <c r="A663" s="1" t="s">
        <v>313</v>
      </c>
      <c r="B663" s="7">
        <v>345</v>
      </c>
      <c r="C663" s="11" t="s">
        <v>481</v>
      </c>
      <c r="D663" s="11" t="s">
        <v>481</v>
      </c>
      <c r="E663" s="11" t="s">
        <v>180</v>
      </c>
      <c r="F663" s="13" t="s">
        <v>312</v>
      </c>
      <c r="G663" s="114">
        <v>200000</v>
      </c>
      <c r="H663" s="114">
        <f t="shared" si="12"/>
        <v>0</v>
      </c>
      <c r="I663" s="114">
        <v>200000</v>
      </c>
      <c r="J663" s="109">
        <v>105810.56</v>
      </c>
    </row>
    <row r="664" spans="1:10" ht="18.75">
      <c r="A664" s="1" t="s">
        <v>427</v>
      </c>
      <c r="B664" s="7">
        <v>345</v>
      </c>
      <c r="C664" s="13" t="s">
        <v>494</v>
      </c>
      <c r="D664" s="13" t="s">
        <v>467</v>
      </c>
      <c r="E664" s="13" t="s">
        <v>468</v>
      </c>
      <c r="F664" s="13" t="s">
        <v>469</v>
      </c>
      <c r="G664" s="114">
        <v>13414400</v>
      </c>
      <c r="H664" s="114">
        <f t="shared" si="12"/>
        <v>16440647</v>
      </c>
      <c r="I664" s="114">
        <v>29855047</v>
      </c>
      <c r="J664" s="109">
        <f>J665</f>
        <v>24184428.2</v>
      </c>
    </row>
    <row r="665" spans="1:10" ht="18.75">
      <c r="A665" s="12" t="s">
        <v>428</v>
      </c>
      <c r="B665" s="10">
        <v>345</v>
      </c>
      <c r="C665" s="44">
        <v>10</v>
      </c>
      <c r="D665" s="11" t="s">
        <v>495</v>
      </c>
      <c r="E665" s="13" t="s">
        <v>468</v>
      </c>
      <c r="F665" s="13" t="s">
        <v>469</v>
      </c>
      <c r="G665" s="114">
        <v>13414400</v>
      </c>
      <c r="H665" s="114">
        <f t="shared" si="12"/>
        <v>16440647</v>
      </c>
      <c r="I665" s="114">
        <v>29855047</v>
      </c>
      <c r="J665" s="109">
        <f>J666+J670+J673+J683</f>
        <v>24184428.2</v>
      </c>
    </row>
    <row r="666" spans="1:10" ht="45.75" customHeight="1">
      <c r="A666" s="50" t="s">
        <v>40</v>
      </c>
      <c r="B666" s="10">
        <v>345</v>
      </c>
      <c r="C666" s="44">
        <v>10</v>
      </c>
      <c r="D666" s="11" t="s">
        <v>495</v>
      </c>
      <c r="E666" s="13" t="s">
        <v>39</v>
      </c>
      <c r="F666" s="13" t="s">
        <v>469</v>
      </c>
      <c r="G666" s="114">
        <v>0</v>
      </c>
      <c r="H666" s="114">
        <f t="shared" si="12"/>
        <v>6736170</v>
      </c>
      <c r="I666" s="114">
        <v>6736170</v>
      </c>
      <c r="J666" s="109">
        <f>J667</f>
        <v>5261068</v>
      </c>
    </row>
    <row r="667" spans="1:10" ht="18.75">
      <c r="A667" s="1" t="s">
        <v>287</v>
      </c>
      <c r="B667" s="10">
        <v>345</v>
      </c>
      <c r="C667" s="44">
        <v>10</v>
      </c>
      <c r="D667" s="11" t="s">
        <v>495</v>
      </c>
      <c r="E667" s="13" t="s">
        <v>39</v>
      </c>
      <c r="F667" s="13" t="s">
        <v>230</v>
      </c>
      <c r="G667" s="114">
        <v>0</v>
      </c>
      <c r="H667" s="114">
        <f t="shared" si="12"/>
        <v>6736170</v>
      </c>
      <c r="I667" s="114">
        <v>6736170</v>
      </c>
      <c r="J667" s="109">
        <f>J668</f>
        <v>5261068</v>
      </c>
    </row>
    <row r="668" spans="1:10" ht="37.5">
      <c r="A668" s="1" t="s">
        <v>233</v>
      </c>
      <c r="B668" s="10">
        <v>345</v>
      </c>
      <c r="C668" s="44">
        <v>10</v>
      </c>
      <c r="D668" s="11" t="s">
        <v>495</v>
      </c>
      <c r="E668" s="13" t="s">
        <v>39</v>
      </c>
      <c r="F668" s="13" t="s">
        <v>234</v>
      </c>
      <c r="G668" s="114">
        <v>0</v>
      </c>
      <c r="H668" s="114">
        <f t="shared" si="12"/>
        <v>6736170</v>
      </c>
      <c r="I668" s="114">
        <v>6736170</v>
      </c>
      <c r="J668" s="109">
        <f>J669</f>
        <v>5261068</v>
      </c>
    </row>
    <row r="669" spans="1:10" ht="18.75">
      <c r="A669" s="12" t="s">
        <v>75</v>
      </c>
      <c r="B669" s="10">
        <v>345</v>
      </c>
      <c r="C669" s="13" t="s">
        <v>494</v>
      </c>
      <c r="D669" s="13" t="s">
        <v>495</v>
      </c>
      <c r="E669" s="13" t="s">
        <v>39</v>
      </c>
      <c r="F669" s="13" t="s">
        <v>76</v>
      </c>
      <c r="G669" s="114"/>
      <c r="H669" s="114">
        <f t="shared" si="12"/>
        <v>6736170</v>
      </c>
      <c r="I669" s="114">
        <v>6736170</v>
      </c>
      <c r="J669" s="109">
        <v>5261068</v>
      </c>
    </row>
    <row r="670" spans="1:11" s="146" customFormat="1" ht="18.75" customHeight="1" hidden="1">
      <c r="A670" s="152" t="s">
        <v>87</v>
      </c>
      <c r="B670" s="149">
        <v>345</v>
      </c>
      <c r="C670" s="148" t="s">
        <v>494</v>
      </c>
      <c r="D670" s="148" t="s">
        <v>495</v>
      </c>
      <c r="E670" s="148" t="s">
        <v>88</v>
      </c>
      <c r="F670" s="148" t="s">
        <v>469</v>
      </c>
      <c r="G670" s="144">
        <v>0</v>
      </c>
      <c r="H670" s="144">
        <f t="shared" si="12"/>
        <v>0</v>
      </c>
      <c r="I670" s="144">
        <v>0</v>
      </c>
      <c r="J670" s="150">
        <f>J671</f>
        <v>0</v>
      </c>
      <c r="K670" s="145"/>
    </row>
    <row r="671" spans="1:11" s="146" customFormat="1" ht="37.5" customHeight="1" hidden="1">
      <c r="A671" s="141" t="s">
        <v>89</v>
      </c>
      <c r="B671" s="149">
        <v>345</v>
      </c>
      <c r="C671" s="148" t="s">
        <v>494</v>
      </c>
      <c r="D671" s="148" t="s">
        <v>495</v>
      </c>
      <c r="E671" s="148" t="s">
        <v>90</v>
      </c>
      <c r="F671" s="148" t="s">
        <v>469</v>
      </c>
      <c r="G671" s="144">
        <v>0</v>
      </c>
      <c r="H671" s="144">
        <f t="shared" si="12"/>
        <v>0</v>
      </c>
      <c r="I671" s="144">
        <v>0</v>
      </c>
      <c r="J671" s="150">
        <f>J672</f>
        <v>0</v>
      </c>
      <c r="K671" s="145"/>
    </row>
    <row r="672" spans="1:11" s="146" customFormat="1" ht="18.75" customHeight="1" hidden="1">
      <c r="A672" s="141" t="s">
        <v>75</v>
      </c>
      <c r="B672" s="149">
        <v>345</v>
      </c>
      <c r="C672" s="148" t="s">
        <v>494</v>
      </c>
      <c r="D672" s="148" t="s">
        <v>495</v>
      </c>
      <c r="E672" s="148" t="s">
        <v>90</v>
      </c>
      <c r="F672" s="148" t="s">
        <v>76</v>
      </c>
      <c r="G672" s="144"/>
      <c r="H672" s="144">
        <f t="shared" si="12"/>
        <v>0</v>
      </c>
      <c r="I672" s="144">
        <v>0</v>
      </c>
      <c r="J672" s="150"/>
      <c r="K672" s="145"/>
    </row>
    <row r="673" spans="1:10" ht="18.75">
      <c r="A673" s="39" t="s">
        <v>53</v>
      </c>
      <c r="B673" s="10">
        <v>345</v>
      </c>
      <c r="C673" s="13" t="s">
        <v>494</v>
      </c>
      <c r="D673" s="13" t="s">
        <v>495</v>
      </c>
      <c r="E673" s="13" t="s">
        <v>54</v>
      </c>
      <c r="F673" s="13" t="s">
        <v>469</v>
      </c>
      <c r="G673" s="114">
        <v>0</v>
      </c>
      <c r="H673" s="114">
        <f t="shared" si="12"/>
        <v>12226410</v>
      </c>
      <c r="I673" s="114">
        <v>12226410</v>
      </c>
      <c r="J673" s="109">
        <f>J674</f>
        <v>9736187</v>
      </c>
    </row>
    <row r="674" spans="1:10" ht="56.25">
      <c r="A674" s="39" t="s">
        <v>29</v>
      </c>
      <c r="B674" s="10">
        <v>345</v>
      </c>
      <c r="C674" s="13" t="s">
        <v>494</v>
      </c>
      <c r="D674" s="13" t="s">
        <v>495</v>
      </c>
      <c r="E674" s="13" t="s">
        <v>30</v>
      </c>
      <c r="F674" s="13" t="s">
        <v>469</v>
      </c>
      <c r="G674" s="114">
        <v>0</v>
      </c>
      <c r="H674" s="114">
        <f t="shared" si="12"/>
        <v>12226410</v>
      </c>
      <c r="I674" s="114">
        <v>12226410</v>
      </c>
      <c r="J674" s="109">
        <f>J675+J679</f>
        <v>9736187</v>
      </c>
    </row>
    <row r="675" spans="1:10" ht="116.25" customHeight="1">
      <c r="A675" s="12" t="s">
        <v>62</v>
      </c>
      <c r="B675" s="10">
        <v>345</v>
      </c>
      <c r="C675" s="13" t="s">
        <v>494</v>
      </c>
      <c r="D675" s="13" t="s">
        <v>495</v>
      </c>
      <c r="E675" s="13" t="s">
        <v>63</v>
      </c>
      <c r="F675" s="13" t="s">
        <v>469</v>
      </c>
      <c r="G675" s="114">
        <v>0</v>
      </c>
      <c r="H675" s="114">
        <f t="shared" si="12"/>
        <v>12192810</v>
      </c>
      <c r="I675" s="114">
        <v>12192810</v>
      </c>
      <c r="J675" s="109">
        <f>J676</f>
        <v>9702587</v>
      </c>
    </row>
    <row r="676" spans="1:10" ht="18.75">
      <c r="A676" s="1" t="s">
        <v>287</v>
      </c>
      <c r="B676" s="10">
        <v>345</v>
      </c>
      <c r="C676" s="13" t="s">
        <v>494</v>
      </c>
      <c r="D676" s="13" t="s">
        <v>495</v>
      </c>
      <c r="E676" s="13" t="s">
        <v>63</v>
      </c>
      <c r="F676" s="11" t="s">
        <v>230</v>
      </c>
      <c r="G676" s="114">
        <v>0</v>
      </c>
      <c r="H676" s="114">
        <f t="shared" si="12"/>
        <v>12192810</v>
      </c>
      <c r="I676" s="114">
        <v>12192810</v>
      </c>
      <c r="J676" s="109">
        <f>J677</f>
        <v>9702587</v>
      </c>
    </row>
    <row r="677" spans="1:10" ht="37.5">
      <c r="A677" s="1" t="s">
        <v>233</v>
      </c>
      <c r="B677" s="10">
        <v>345</v>
      </c>
      <c r="C677" s="13" t="s">
        <v>494</v>
      </c>
      <c r="D677" s="13" t="s">
        <v>495</v>
      </c>
      <c r="E677" s="13" t="s">
        <v>63</v>
      </c>
      <c r="F677" s="13" t="s">
        <v>234</v>
      </c>
      <c r="G677" s="114">
        <v>0</v>
      </c>
      <c r="H677" s="114">
        <f t="shared" si="12"/>
        <v>12192810</v>
      </c>
      <c r="I677" s="114">
        <v>12192810</v>
      </c>
      <c r="J677" s="109">
        <f>J678</f>
        <v>9702587</v>
      </c>
    </row>
    <row r="678" spans="1:10" ht="18.75">
      <c r="A678" s="12" t="s">
        <v>75</v>
      </c>
      <c r="B678" s="10">
        <v>345</v>
      </c>
      <c r="C678" s="13" t="s">
        <v>494</v>
      </c>
      <c r="D678" s="13" t="s">
        <v>495</v>
      </c>
      <c r="E678" s="13" t="s">
        <v>63</v>
      </c>
      <c r="F678" s="13" t="s">
        <v>76</v>
      </c>
      <c r="G678" s="114"/>
      <c r="H678" s="114">
        <f t="shared" si="12"/>
        <v>12192810</v>
      </c>
      <c r="I678" s="114">
        <v>12192810</v>
      </c>
      <c r="J678" s="109">
        <v>9702587</v>
      </c>
    </row>
    <row r="679" spans="1:10" ht="37.5">
      <c r="A679" s="12" t="s">
        <v>41</v>
      </c>
      <c r="B679" s="10">
        <v>345</v>
      </c>
      <c r="C679" s="13" t="s">
        <v>494</v>
      </c>
      <c r="D679" s="13" t="s">
        <v>495</v>
      </c>
      <c r="E679" s="13" t="s">
        <v>42</v>
      </c>
      <c r="F679" s="13" t="s">
        <v>469</v>
      </c>
      <c r="G679" s="114">
        <v>0</v>
      </c>
      <c r="H679" s="114">
        <f t="shared" si="12"/>
        <v>33600</v>
      </c>
      <c r="I679" s="114">
        <v>33600</v>
      </c>
      <c r="J679" s="109">
        <f>J680</f>
        <v>33600</v>
      </c>
    </row>
    <row r="680" spans="1:10" ht="18.75">
      <c r="A680" s="1" t="s">
        <v>287</v>
      </c>
      <c r="B680" s="10">
        <v>345</v>
      </c>
      <c r="C680" s="13" t="s">
        <v>494</v>
      </c>
      <c r="D680" s="13" t="s">
        <v>495</v>
      </c>
      <c r="E680" s="13" t="s">
        <v>42</v>
      </c>
      <c r="F680" s="11" t="s">
        <v>230</v>
      </c>
      <c r="G680" s="114">
        <v>0</v>
      </c>
      <c r="H680" s="114">
        <f t="shared" si="12"/>
        <v>33600</v>
      </c>
      <c r="I680" s="114">
        <v>33600</v>
      </c>
      <c r="J680" s="109">
        <f>J681</f>
        <v>33600</v>
      </c>
    </row>
    <row r="681" spans="1:10" ht="37.5">
      <c r="A681" s="1" t="s">
        <v>233</v>
      </c>
      <c r="B681" s="10">
        <v>345</v>
      </c>
      <c r="C681" s="13" t="s">
        <v>494</v>
      </c>
      <c r="D681" s="13" t="s">
        <v>495</v>
      </c>
      <c r="E681" s="13" t="s">
        <v>42</v>
      </c>
      <c r="F681" s="13" t="s">
        <v>234</v>
      </c>
      <c r="G681" s="114">
        <v>0</v>
      </c>
      <c r="H681" s="114">
        <f t="shared" si="12"/>
        <v>33600</v>
      </c>
      <c r="I681" s="114">
        <v>33600</v>
      </c>
      <c r="J681" s="109">
        <f>J682</f>
        <v>33600</v>
      </c>
    </row>
    <row r="682" spans="1:10" ht="37.5">
      <c r="A682" s="1" t="s">
        <v>50</v>
      </c>
      <c r="B682" s="10">
        <v>345</v>
      </c>
      <c r="C682" s="13" t="s">
        <v>494</v>
      </c>
      <c r="D682" s="13" t="s">
        <v>495</v>
      </c>
      <c r="E682" s="13" t="s">
        <v>42</v>
      </c>
      <c r="F682" s="13" t="s">
        <v>49</v>
      </c>
      <c r="G682" s="114"/>
      <c r="H682" s="114">
        <f t="shared" si="12"/>
        <v>33600</v>
      </c>
      <c r="I682" s="114">
        <v>33600</v>
      </c>
      <c r="J682" s="109">
        <v>33600</v>
      </c>
    </row>
    <row r="683" spans="1:10" ht="18.75">
      <c r="A683" s="1" t="s">
        <v>253</v>
      </c>
      <c r="B683" s="7">
        <v>345</v>
      </c>
      <c r="C683" s="11" t="s">
        <v>494</v>
      </c>
      <c r="D683" s="13" t="s">
        <v>495</v>
      </c>
      <c r="E683" s="11" t="s">
        <v>489</v>
      </c>
      <c r="F683" s="11" t="s">
        <v>469</v>
      </c>
      <c r="G683" s="114">
        <v>13414400</v>
      </c>
      <c r="H683" s="114">
        <f t="shared" si="12"/>
        <v>-2521933</v>
      </c>
      <c r="I683" s="114">
        <v>10892467</v>
      </c>
      <c r="J683" s="109">
        <f>J684</f>
        <v>9187173.2</v>
      </c>
    </row>
    <row r="684" spans="1:10" ht="42" customHeight="1">
      <c r="A684" s="1" t="s">
        <v>181</v>
      </c>
      <c r="B684" s="7">
        <v>345</v>
      </c>
      <c r="C684" s="11" t="s">
        <v>494</v>
      </c>
      <c r="D684" s="13" t="s">
        <v>495</v>
      </c>
      <c r="E684" s="11" t="s">
        <v>339</v>
      </c>
      <c r="F684" s="11" t="s">
        <v>469</v>
      </c>
      <c r="G684" s="114">
        <v>13414400</v>
      </c>
      <c r="H684" s="114">
        <f t="shared" si="12"/>
        <v>-2521933</v>
      </c>
      <c r="I684" s="114">
        <v>10892467</v>
      </c>
      <c r="J684" s="109">
        <f>J685</f>
        <v>9187173.2</v>
      </c>
    </row>
    <row r="685" spans="1:10" ht="18.75">
      <c r="A685" s="1" t="s">
        <v>287</v>
      </c>
      <c r="B685" s="7">
        <v>345</v>
      </c>
      <c r="C685" s="11" t="s">
        <v>494</v>
      </c>
      <c r="D685" s="13" t="s">
        <v>495</v>
      </c>
      <c r="E685" s="11" t="s">
        <v>339</v>
      </c>
      <c r="F685" s="11" t="s">
        <v>230</v>
      </c>
      <c r="G685" s="114">
        <v>13414400</v>
      </c>
      <c r="H685" s="114">
        <f t="shared" si="12"/>
        <v>-2521933</v>
      </c>
      <c r="I685" s="114">
        <v>10892467</v>
      </c>
      <c r="J685" s="109">
        <f>J686</f>
        <v>9187173.2</v>
      </c>
    </row>
    <row r="686" spans="1:10" ht="37.5">
      <c r="A686" s="1" t="s">
        <v>233</v>
      </c>
      <c r="B686" s="7">
        <v>345</v>
      </c>
      <c r="C686" s="11" t="s">
        <v>494</v>
      </c>
      <c r="D686" s="13" t="s">
        <v>495</v>
      </c>
      <c r="E686" s="11" t="s">
        <v>339</v>
      </c>
      <c r="F686" s="11" t="s">
        <v>234</v>
      </c>
      <c r="G686" s="114">
        <v>13414400</v>
      </c>
      <c r="H686" s="114">
        <f t="shared" si="12"/>
        <v>-2521933</v>
      </c>
      <c r="I686" s="114">
        <v>10892467</v>
      </c>
      <c r="J686" s="109">
        <f>J687+J688</f>
        <v>9187173.2</v>
      </c>
    </row>
    <row r="687" spans="1:10" ht="37.5">
      <c r="A687" s="1" t="s">
        <v>50</v>
      </c>
      <c r="B687" s="7">
        <v>345</v>
      </c>
      <c r="C687" s="11" t="s">
        <v>494</v>
      </c>
      <c r="D687" s="13" t="s">
        <v>495</v>
      </c>
      <c r="E687" s="11" t="s">
        <v>339</v>
      </c>
      <c r="F687" s="11" t="s">
        <v>49</v>
      </c>
      <c r="G687" s="114"/>
      <c r="H687" s="114">
        <f t="shared" si="12"/>
        <v>3362707</v>
      </c>
      <c r="I687" s="114">
        <v>3362707</v>
      </c>
      <c r="J687" s="109">
        <v>3243543.2</v>
      </c>
    </row>
    <row r="688" spans="1:10" ht="18.75">
      <c r="A688" s="1" t="s">
        <v>75</v>
      </c>
      <c r="B688" s="7">
        <v>345</v>
      </c>
      <c r="C688" s="11" t="s">
        <v>494</v>
      </c>
      <c r="D688" s="13" t="s">
        <v>495</v>
      </c>
      <c r="E688" s="11" t="s">
        <v>339</v>
      </c>
      <c r="F688" s="11" t="s">
        <v>76</v>
      </c>
      <c r="G688" s="114"/>
      <c r="H688" s="114">
        <f t="shared" si="12"/>
        <v>7529760</v>
      </c>
      <c r="I688" s="114">
        <v>7529760</v>
      </c>
      <c r="J688" s="109">
        <v>5943630</v>
      </c>
    </row>
    <row r="689" spans="1:10" ht="18.75">
      <c r="A689" s="1" t="s">
        <v>396</v>
      </c>
      <c r="B689" s="7">
        <v>345</v>
      </c>
      <c r="C689" s="13" t="s">
        <v>332</v>
      </c>
      <c r="D689" s="13" t="s">
        <v>467</v>
      </c>
      <c r="E689" s="11" t="s">
        <v>468</v>
      </c>
      <c r="F689" s="13" t="s">
        <v>469</v>
      </c>
      <c r="G689" s="114">
        <v>2500000</v>
      </c>
      <c r="H689" s="114">
        <f t="shared" si="12"/>
        <v>6598844.74</v>
      </c>
      <c r="I689" s="114">
        <v>9098844.74</v>
      </c>
      <c r="J689" s="109">
        <f>J690</f>
        <v>5560454.14</v>
      </c>
    </row>
    <row r="690" spans="1:10" ht="18.75" customHeight="1">
      <c r="A690" s="1" t="s">
        <v>333</v>
      </c>
      <c r="B690" s="7">
        <v>345</v>
      </c>
      <c r="C690" s="13" t="s">
        <v>332</v>
      </c>
      <c r="D690" s="13" t="s">
        <v>460</v>
      </c>
      <c r="E690" s="11" t="s">
        <v>468</v>
      </c>
      <c r="F690" s="13" t="s">
        <v>469</v>
      </c>
      <c r="G690" s="114">
        <v>2500000</v>
      </c>
      <c r="H690" s="114">
        <f t="shared" si="12"/>
        <v>6598844.74</v>
      </c>
      <c r="I690" s="114">
        <v>9098844.74</v>
      </c>
      <c r="J690" s="109">
        <f>J691</f>
        <v>5560454.14</v>
      </c>
    </row>
    <row r="691" spans="1:10" ht="18.75">
      <c r="A691" s="1" t="s">
        <v>398</v>
      </c>
      <c r="B691" s="7">
        <v>345</v>
      </c>
      <c r="C691" s="13" t="s">
        <v>332</v>
      </c>
      <c r="D691" s="13" t="s">
        <v>460</v>
      </c>
      <c r="E691" s="13" t="s">
        <v>399</v>
      </c>
      <c r="F691" s="13" t="s">
        <v>469</v>
      </c>
      <c r="G691" s="114">
        <v>2500000</v>
      </c>
      <c r="H691" s="114">
        <f t="shared" si="12"/>
        <v>6598844.74</v>
      </c>
      <c r="I691" s="114">
        <v>9098844.74</v>
      </c>
      <c r="J691" s="109">
        <f>J692</f>
        <v>5560454.14</v>
      </c>
    </row>
    <row r="692" spans="1:10" ht="18.75">
      <c r="A692" s="1" t="s">
        <v>400</v>
      </c>
      <c r="B692" s="7">
        <v>345</v>
      </c>
      <c r="C692" s="13" t="s">
        <v>332</v>
      </c>
      <c r="D692" s="13" t="s">
        <v>460</v>
      </c>
      <c r="E692" s="13" t="s">
        <v>401</v>
      </c>
      <c r="F692" s="13" t="s">
        <v>469</v>
      </c>
      <c r="G692" s="114">
        <v>2500000</v>
      </c>
      <c r="H692" s="114">
        <f t="shared" si="12"/>
        <v>6598844.74</v>
      </c>
      <c r="I692" s="114">
        <v>9098844.74</v>
      </c>
      <c r="J692" s="109">
        <f>J693</f>
        <v>5560454.14</v>
      </c>
    </row>
    <row r="693" spans="1:10" ht="18.75">
      <c r="A693" s="1" t="s">
        <v>182</v>
      </c>
      <c r="B693" s="7">
        <v>345</v>
      </c>
      <c r="C693" s="13" t="s">
        <v>332</v>
      </c>
      <c r="D693" s="13" t="s">
        <v>460</v>
      </c>
      <c r="E693" s="13" t="s">
        <v>401</v>
      </c>
      <c r="F693" s="13" t="s">
        <v>183</v>
      </c>
      <c r="G693" s="114">
        <v>2500000</v>
      </c>
      <c r="H693" s="114">
        <f t="shared" si="12"/>
        <v>6598844.74</v>
      </c>
      <c r="I693" s="114">
        <v>9098844.74</v>
      </c>
      <c r="J693" s="109">
        <f>J694</f>
        <v>5560454.14</v>
      </c>
    </row>
    <row r="694" spans="1:10" ht="18.75">
      <c r="A694" s="1" t="s">
        <v>184</v>
      </c>
      <c r="B694" s="7">
        <v>345</v>
      </c>
      <c r="C694" s="13" t="s">
        <v>332</v>
      </c>
      <c r="D694" s="13" t="s">
        <v>460</v>
      </c>
      <c r="E694" s="13" t="s">
        <v>401</v>
      </c>
      <c r="F694" s="13" t="s">
        <v>185</v>
      </c>
      <c r="G694" s="114">
        <v>2500000</v>
      </c>
      <c r="H694" s="114">
        <f t="shared" si="12"/>
        <v>6598844.74</v>
      </c>
      <c r="I694" s="114">
        <v>9098844.74</v>
      </c>
      <c r="J694" s="109">
        <v>5560454.14</v>
      </c>
    </row>
    <row r="695" spans="1:12" ht="56.25">
      <c r="A695" s="48" t="s">
        <v>186</v>
      </c>
      <c r="B695" s="49">
        <v>347</v>
      </c>
      <c r="C695" s="15" t="s">
        <v>467</v>
      </c>
      <c r="D695" s="15" t="s">
        <v>467</v>
      </c>
      <c r="E695" s="15" t="s">
        <v>468</v>
      </c>
      <c r="F695" s="15" t="s">
        <v>469</v>
      </c>
      <c r="G695" s="117">
        <v>20520391</v>
      </c>
      <c r="H695" s="117">
        <f t="shared" si="12"/>
        <v>476313.08999999985</v>
      </c>
      <c r="I695" s="117">
        <v>20996704.09</v>
      </c>
      <c r="J695" s="117">
        <f>J696</f>
        <v>20945301.95</v>
      </c>
      <c r="K695" s="137">
        <f>I695/I1069</f>
        <v>0.009620061810213095</v>
      </c>
      <c r="L695" s="137">
        <f>J695/J1069</f>
        <v>0.00988774555922121</v>
      </c>
    </row>
    <row r="696" spans="1:10" ht="18.75">
      <c r="A696" s="40" t="s">
        <v>498</v>
      </c>
      <c r="B696" s="11" t="s">
        <v>187</v>
      </c>
      <c r="C696" s="11" t="s">
        <v>495</v>
      </c>
      <c r="D696" s="8" t="s">
        <v>467</v>
      </c>
      <c r="E696" s="8" t="s">
        <v>468</v>
      </c>
      <c r="F696" s="8" t="s">
        <v>469</v>
      </c>
      <c r="G696" s="114">
        <v>20520391</v>
      </c>
      <c r="H696" s="114">
        <f t="shared" si="12"/>
        <v>476313.08999999985</v>
      </c>
      <c r="I696" s="114">
        <v>20996704.09</v>
      </c>
      <c r="J696" s="106">
        <f>J697</f>
        <v>20945301.95</v>
      </c>
    </row>
    <row r="697" spans="1:10" ht="37.5">
      <c r="A697" s="40" t="s">
        <v>499</v>
      </c>
      <c r="B697" s="45">
        <v>347</v>
      </c>
      <c r="C697" s="11" t="s">
        <v>495</v>
      </c>
      <c r="D697" s="8" t="s">
        <v>493</v>
      </c>
      <c r="E697" s="8" t="s">
        <v>468</v>
      </c>
      <c r="F697" s="8" t="s">
        <v>469</v>
      </c>
      <c r="G697" s="114">
        <v>20520391</v>
      </c>
      <c r="H697" s="114">
        <f t="shared" si="12"/>
        <v>476313.08999999985</v>
      </c>
      <c r="I697" s="114">
        <v>20996704.09</v>
      </c>
      <c r="J697" s="109">
        <f>J698+J708+J711+J720+J723</f>
        <v>20945301.95</v>
      </c>
    </row>
    <row r="698" spans="1:10" ht="56.25">
      <c r="A698" s="40" t="s">
        <v>473</v>
      </c>
      <c r="B698" s="11" t="s">
        <v>187</v>
      </c>
      <c r="C698" s="11" t="s">
        <v>495</v>
      </c>
      <c r="D698" s="8" t="s">
        <v>493</v>
      </c>
      <c r="E698" s="8" t="s">
        <v>446</v>
      </c>
      <c r="F698" s="8" t="s">
        <v>469</v>
      </c>
      <c r="G698" s="114">
        <v>6867381</v>
      </c>
      <c r="H698" s="114">
        <f t="shared" si="12"/>
        <v>-219444.2999999998</v>
      </c>
      <c r="I698" s="114">
        <v>6647936.7</v>
      </c>
      <c r="J698" s="109">
        <f>J699</f>
        <v>6624239.100000001</v>
      </c>
    </row>
    <row r="699" spans="1:10" ht="18.75">
      <c r="A699" s="40" t="s">
        <v>459</v>
      </c>
      <c r="B699" s="45">
        <v>347</v>
      </c>
      <c r="C699" s="11" t="s">
        <v>495</v>
      </c>
      <c r="D699" s="8" t="s">
        <v>493</v>
      </c>
      <c r="E699" s="8" t="s">
        <v>479</v>
      </c>
      <c r="F699" s="8" t="s">
        <v>469</v>
      </c>
      <c r="G699" s="114">
        <v>6867381</v>
      </c>
      <c r="H699" s="114">
        <f t="shared" si="12"/>
        <v>-219444.2999999998</v>
      </c>
      <c r="I699" s="114">
        <v>6647936.7</v>
      </c>
      <c r="J699" s="109">
        <f>J700+J705</f>
        <v>6624239.100000001</v>
      </c>
    </row>
    <row r="700" spans="1:10" ht="18.75">
      <c r="A700" s="12" t="s">
        <v>403</v>
      </c>
      <c r="B700" s="11" t="s">
        <v>187</v>
      </c>
      <c r="C700" s="13" t="s">
        <v>495</v>
      </c>
      <c r="D700" s="13" t="s">
        <v>493</v>
      </c>
      <c r="E700" s="11" t="s">
        <v>115</v>
      </c>
      <c r="F700" s="13" t="s">
        <v>469</v>
      </c>
      <c r="G700" s="114">
        <v>5218983</v>
      </c>
      <c r="H700" s="114">
        <f t="shared" si="12"/>
        <v>58097.08999999985</v>
      </c>
      <c r="I700" s="114">
        <v>5277080.09</v>
      </c>
      <c r="J700" s="109">
        <f>J701+J702+J703</f>
        <v>5253382.49</v>
      </c>
    </row>
    <row r="701" spans="1:10" ht="75">
      <c r="A701" s="39" t="s">
        <v>273</v>
      </c>
      <c r="B701" s="45">
        <v>347</v>
      </c>
      <c r="C701" s="13" t="s">
        <v>495</v>
      </c>
      <c r="D701" s="13" t="s">
        <v>493</v>
      </c>
      <c r="E701" s="11" t="s">
        <v>115</v>
      </c>
      <c r="F701" s="13" t="s">
        <v>311</v>
      </c>
      <c r="G701" s="114">
        <v>4342499</v>
      </c>
      <c r="H701" s="114">
        <f t="shared" si="12"/>
        <v>11258.389999999665</v>
      </c>
      <c r="I701" s="114">
        <v>4353757.39</v>
      </c>
      <c r="J701" s="109">
        <v>4352009.87</v>
      </c>
    </row>
    <row r="702" spans="1:10" ht="37.5">
      <c r="A702" s="39" t="s">
        <v>313</v>
      </c>
      <c r="B702" s="45">
        <v>347</v>
      </c>
      <c r="C702" s="13" t="s">
        <v>495</v>
      </c>
      <c r="D702" s="13" t="s">
        <v>493</v>
      </c>
      <c r="E702" s="11" t="s">
        <v>115</v>
      </c>
      <c r="F702" s="13" t="s">
        <v>312</v>
      </c>
      <c r="G702" s="114">
        <v>720345</v>
      </c>
      <c r="H702" s="114">
        <f t="shared" si="12"/>
        <v>37584.69999999995</v>
      </c>
      <c r="I702" s="114">
        <v>757929.7</v>
      </c>
      <c r="J702" s="109">
        <v>737435.38</v>
      </c>
    </row>
    <row r="703" spans="1:10" ht="18.75">
      <c r="A703" s="39" t="s">
        <v>316</v>
      </c>
      <c r="B703" s="45">
        <v>347</v>
      </c>
      <c r="C703" s="13" t="s">
        <v>495</v>
      </c>
      <c r="D703" s="13" t="s">
        <v>493</v>
      </c>
      <c r="E703" s="11" t="s">
        <v>115</v>
      </c>
      <c r="F703" s="13" t="s">
        <v>317</v>
      </c>
      <c r="G703" s="114">
        <v>156139</v>
      </c>
      <c r="H703" s="114">
        <f t="shared" si="12"/>
        <v>9254</v>
      </c>
      <c r="I703" s="114">
        <v>165393</v>
      </c>
      <c r="J703" s="109">
        <f>J704</f>
        <v>163937.24</v>
      </c>
    </row>
    <row r="704" spans="1:10" ht="18.75">
      <c r="A704" s="39" t="s">
        <v>251</v>
      </c>
      <c r="B704" s="45">
        <v>347</v>
      </c>
      <c r="C704" s="13" t="s">
        <v>495</v>
      </c>
      <c r="D704" s="13" t="s">
        <v>493</v>
      </c>
      <c r="E704" s="11" t="s">
        <v>115</v>
      </c>
      <c r="F704" s="13" t="s">
        <v>318</v>
      </c>
      <c r="G704" s="114">
        <v>156139</v>
      </c>
      <c r="H704" s="114">
        <f t="shared" si="12"/>
        <v>9254</v>
      </c>
      <c r="I704" s="114">
        <v>165393</v>
      </c>
      <c r="J704" s="109">
        <v>163937.24</v>
      </c>
    </row>
    <row r="705" spans="1:10" ht="93.75">
      <c r="A705" s="50" t="s">
        <v>302</v>
      </c>
      <c r="B705" s="11" t="s">
        <v>187</v>
      </c>
      <c r="C705" s="11" t="s">
        <v>495</v>
      </c>
      <c r="D705" s="8" t="s">
        <v>493</v>
      </c>
      <c r="E705" s="8" t="s">
        <v>360</v>
      </c>
      <c r="F705" s="8" t="s">
        <v>469</v>
      </c>
      <c r="G705" s="114">
        <v>1648398</v>
      </c>
      <c r="H705" s="114">
        <f t="shared" si="12"/>
        <v>-277541.3899999999</v>
      </c>
      <c r="I705" s="114">
        <v>1370856.61</v>
      </c>
      <c r="J705" s="109">
        <f>J706+J707</f>
        <v>1370856.61</v>
      </c>
    </row>
    <row r="706" spans="1:10" ht="75">
      <c r="A706" s="39" t="s">
        <v>273</v>
      </c>
      <c r="B706" s="11" t="s">
        <v>187</v>
      </c>
      <c r="C706" s="11" t="s">
        <v>495</v>
      </c>
      <c r="D706" s="8" t="s">
        <v>493</v>
      </c>
      <c r="E706" s="8" t="s">
        <v>360</v>
      </c>
      <c r="F706" s="8" t="s">
        <v>311</v>
      </c>
      <c r="G706" s="114">
        <v>1569380</v>
      </c>
      <c r="H706" s="114">
        <f t="shared" si="12"/>
        <v>-277541.3899999999</v>
      </c>
      <c r="I706" s="114">
        <v>1291838.61</v>
      </c>
      <c r="J706" s="109">
        <v>1291838.61</v>
      </c>
    </row>
    <row r="707" spans="1:10" ht="37.5">
      <c r="A707" s="39" t="s">
        <v>313</v>
      </c>
      <c r="B707" s="11" t="s">
        <v>187</v>
      </c>
      <c r="C707" s="11" t="s">
        <v>495</v>
      </c>
      <c r="D707" s="8" t="s">
        <v>493</v>
      </c>
      <c r="E707" s="8" t="s">
        <v>360</v>
      </c>
      <c r="F707" s="8" t="s">
        <v>312</v>
      </c>
      <c r="G707" s="114">
        <v>79018</v>
      </c>
      <c r="H707" s="114">
        <f t="shared" si="12"/>
        <v>0</v>
      </c>
      <c r="I707" s="114">
        <v>79018</v>
      </c>
      <c r="J707" s="109">
        <v>79018</v>
      </c>
    </row>
    <row r="708" spans="1:10" ht="18.75">
      <c r="A708" s="40" t="s">
        <v>407</v>
      </c>
      <c r="B708" s="45">
        <v>347</v>
      </c>
      <c r="C708" s="11" t="s">
        <v>495</v>
      </c>
      <c r="D708" s="8" t="s">
        <v>493</v>
      </c>
      <c r="E708" s="8" t="s">
        <v>143</v>
      </c>
      <c r="F708" s="8" t="s">
        <v>469</v>
      </c>
      <c r="G708" s="114">
        <v>743744</v>
      </c>
      <c r="H708" s="114">
        <f t="shared" si="12"/>
        <v>-55413.65000000002</v>
      </c>
      <c r="I708" s="114">
        <v>688330.35</v>
      </c>
      <c r="J708" s="109">
        <f>J709</f>
        <v>688329.55</v>
      </c>
    </row>
    <row r="709" spans="1:10" ht="37.5">
      <c r="A709" s="40" t="s">
        <v>408</v>
      </c>
      <c r="B709" s="11" t="s">
        <v>187</v>
      </c>
      <c r="C709" s="11" t="s">
        <v>495</v>
      </c>
      <c r="D709" s="8" t="s">
        <v>493</v>
      </c>
      <c r="E709" s="8" t="s">
        <v>409</v>
      </c>
      <c r="F709" s="8" t="s">
        <v>469</v>
      </c>
      <c r="G709" s="114">
        <v>743744</v>
      </c>
      <c r="H709" s="114">
        <f t="shared" si="12"/>
        <v>-55413.65000000002</v>
      </c>
      <c r="I709" s="114">
        <v>688330.35</v>
      </c>
      <c r="J709" s="109">
        <f>J710</f>
        <v>688329.55</v>
      </c>
    </row>
    <row r="710" spans="1:10" ht="37.5">
      <c r="A710" s="39" t="s">
        <v>313</v>
      </c>
      <c r="B710" s="45">
        <v>347</v>
      </c>
      <c r="C710" s="11" t="s">
        <v>495</v>
      </c>
      <c r="D710" s="8" t="s">
        <v>493</v>
      </c>
      <c r="E710" s="8" t="s">
        <v>409</v>
      </c>
      <c r="F710" s="8" t="s">
        <v>312</v>
      </c>
      <c r="G710" s="114">
        <v>743744</v>
      </c>
      <c r="H710" s="114">
        <f t="shared" si="12"/>
        <v>-55413.65000000002</v>
      </c>
      <c r="I710" s="114">
        <v>688330.35</v>
      </c>
      <c r="J710" s="109">
        <v>688329.55</v>
      </c>
    </row>
    <row r="711" spans="1:10" ht="18.75">
      <c r="A711" s="40" t="s">
        <v>410</v>
      </c>
      <c r="B711" s="11" t="s">
        <v>187</v>
      </c>
      <c r="C711" s="11" t="s">
        <v>495</v>
      </c>
      <c r="D711" s="8" t="s">
        <v>493</v>
      </c>
      <c r="E711" s="8" t="s">
        <v>119</v>
      </c>
      <c r="F711" s="8" t="s">
        <v>469</v>
      </c>
      <c r="G711" s="114">
        <v>12893766</v>
      </c>
      <c r="H711" s="114">
        <f t="shared" si="12"/>
        <v>602110</v>
      </c>
      <c r="I711" s="114">
        <v>13495876</v>
      </c>
      <c r="J711" s="109">
        <f>J712</f>
        <v>13495876</v>
      </c>
    </row>
    <row r="712" spans="1:10" ht="18.75">
      <c r="A712" s="40" t="s">
        <v>411</v>
      </c>
      <c r="B712" s="45">
        <v>347</v>
      </c>
      <c r="C712" s="11" t="s">
        <v>495</v>
      </c>
      <c r="D712" s="8" t="s">
        <v>493</v>
      </c>
      <c r="E712" s="8" t="s">
        <v>412</v>
      </c>
      <c r="F712" s="8" t="s">
        <v>469</v>
      </c>
      <c r="G712" s="114">
        <v>12893766</v>
      </c>
      <c r="H712" s="114">
        <f t="shared" si="12"/>
        <v>602110</v>
      </c>
      <c r="I712" s="114">
        <v>13495876</v>
      </c>
      <c r="J712" s="109">
        <f>J713+J716</f>
        <v>13495876</v>
      </c>
    </row>
    <row r="713" spans="1:10" ht="37.5">
      <c r="A713" s="12" t="s">
        <v>512</v>
      </c>
      <c r="B713" s="11" t="s">
        <v>187</v>
      </c>
      <c r="C713" s="11" t="s">
        <v>495</v>
      </c>
      <c r="D713" s="8" t="s">
        <v>493</v>
      </c>
      <c r="E713" s="8" t="s">
        <v>412</v>
      </c>
      <c r="F713" s="8" t="s">
        <v>252</v>
      </c>
      <c r="G713" s="114">
        <v>9861391</v>
      </c>
      <c r="H713" s="114">
        <f t="shared" si="12"/>
        <v>602110</v>
      </c>
      <c r="I713" s="114">
        <v>10463501</v>
      </c>
      <c r="J713" s="109">
        <f>J714</f>
        <v>10463501</v>
      </c>
    </row>
    <row r="714" spans="1:10" ht="18.75">
      <c r="A714" s="12" t="s">
        <v>513</v>
      </c>
      <c r="B714" s="7">
        <v>347</v>
      </c>
      <c r="C714" s="11" t="s">
        <v>495</v>
      </c>
      <c r="D714" s="8" t="s">
        <v>493</v>
      </c>
      <c r="E714" s="8" t="s">
        <v>412</v>
      </c>
      <c r="F714" s="8" t="s">
        <v>510</v>
      </c>
      <c r="G714" s="114">
        <v>9861391</v>
      </c>
      <c r="H714" s="114">
        <f t="shared" si="12"/>
        <v>602110</v>
      </c>
      <c r="I714" s="114">
        <v>10463501</v>
      </c>
      <c r="J714" s="109">
        <f>J715</f>
        <v>10463501</v>
      </c>
    </row>
    <row r="715" spans="1:10" ht="56.25">
      <c r="A715" s="12" t="s">
        <v>514</v>
      </c>
      <c r="B715" s="11" t="s">
        <v>187</v>
      </c>
      <c r="C715" s="11" t="s">
        <v>495</v>
      </c>
      <c r="D715" s="8" t="s">
        <v>493</v>
      </c>
      <c r="E715" s="8" t="s">
        <v>412</v>
      </c>
      <c r="F715" s="8" t="s">
        <v>511</v>
      </c>
      <c r="G715" s="114">
        <v>9861391</v>
      </c>
      <c r="H715" s="114">
        <f t="shared" si="12"/>
        <v>602110</v>
      </c>
      <c r="I715" s="114">
        <v>10463501</v>
      </c>
      <c r="J715" s="109">
        <v>10463501</v>
      </c>
    </row>
    <row r="716" spans="1:10" ht="93.75">
      <c r="A716" s="50" t="s">
        <v>302</v>
      </c>
      <c r="B716" s="11" t="s">
        <v>187</v>
      </c>
      <c r="C716" s="11" t="s">
        <v>495</v>
      </c>
      <c r="D716" s="8" t="s">
        <v>493</v>
      </c>
      <c r="E716" s="8" t="s">
        <v>355</v>
      </c>
      <c r="F716" s="8" t="s">
        <v>469</v>
      </c>
      <c r="G716" s="114">
        <v>3032375</v>
      </c>
      <c r="H716" s="114">
        <f t="shared" si="12"/>
        <v>0</v>
      </c>
      <c r="I716" s="114">
        <v>3032375</v>
      </c>
      <c r="J716" s="109">
        <f>J717</f>
        <v>3032375</v>
      </c>
    </row>
    <row r="717" spans="1:10" ht="37.5">
      <c r="A717" s="12" t="s">
        <v>512</v>
      </c>
      <c r="B717" s="11" t="s">
        <v>187</v>
      </c>
      <c r="C717" s="11" t="s">
        <v>495</v>
      </c>
      <c r="D717" s="8" t="s">
        <v>493</v>
      </c>
      <c r="E717" s="8" t="s">
        <v>355</v>
      </c>
      <c r="F717" s="8" t="s">
        <v>252</v>
      </c>
      <c r="G717" s="114">
        <v>3032375</v>
      </c>
      <c r="H717" s="114">
        <f t="shared" si="12"/>
        <v>0</v>
      </c>
      <c r="I717" s="114">
        <v>3032375</v>
      </c>
      <c r="J717" s="109">
        <f>J719</f>
        <v>3032375</v>
      </c>
    </row>
    <row r="718" spans="1:10" ht="18.75">
      <c r="A718" s="12" t="s">
        <v>513</v>
      </c>
      <c r="B718" s="11" t="s">
        <v>187</v>
      </c>
      <c r="C718" s="11" t="s">
        <v>495</v>
      </c>
      <c r="D718" s="8" t="s">
        <v>493</v>
      </c>
      <c r="E718" s="8" t="s">
        <v>355</v>
      </c>
      <c r="F718" s="8" t="s">
        <v>510</v>
      </c>
      <c r="G718" s="114">
        <v>3032375</v>
      </c>
      <c r="H718" s="114">
        <f aca="true" t="shared" si="13" ref="H718:H781">I718-G718</f>
        <v>0</v>
      </c>
      <c r="I718" s="114">
        <v>3032375</v>
      </c>
      <c r="J718" s="109">
        <f>J719</f>
        <v>3032375</v>
      </c>
    </row>
    <row r="719" spans="1:10" ht="56.25">
      <c r="A719" s="12" t="s">
        <v>514</v>
      </c>
      <c r="B719" s="11" t="s">
        <v>187</v>
      </c>
      <c r="C719" s="11" t="s">
        <v>495</v>
      </c>
      <c r="D719" s="8" t="s">
        <v>493</v>
      </c>
      <c r="E719" s="8" t="s">
        <v>355</v>
      </c>
      <c r="F719" s="13" t="s">
        <v>511</v>
      </c>
      <c r="G719" s="114">
        <v>3032375</v>
      </c>
      <c r="H719" s="114">
        <f t="shared" si="13"/>
        <v>0</v>
      </c>
      <c r="I719" s="114">
        <v>3032375</v>
      </c>
      <c r="J719" s="109">
        <v>3032375</v>
      </c>
    </row>
    <row r="720" spans="1:10" ht="18.75">
      <c r="A720" s="1" t="s">
        <v>253</v>
      </c>
      <c r="B720" s="11" t="s">
        <v>187</v>
      </c>
      <c r="C720" s="13" t="s">
        <v>495</v>
      </c>
      <c r="D720" s="13" t="s">
        <v>493</v>
      </c>
      <c r="E720" s="11" t="s">
        <v>489</v>
      </c>
      <c r="F720" s="13" t="s">
        <v>469</v>
      </c>
      <c r="G720" s="114">
        <v>15500</v>
      </c>
      <c r="H720" s="114">
        <f t="shared" si="13"/>
        <v>0</v>
      </c>
      <c r="I720" s="114">
        <v>15500</v>
      </c>
      <c r="J720" s="109">
        <f>J721</f>
        <v>4000</v>
      </c>
    </row>
    <row r="721" spans="1:10" ht="37.5">
      <c r="A721" s="1" t="s">
        <v>509</v>
      </c>
      <c r="B721" s="11" t="s">
        <v>187</v>
      </c>
      <c r="C721" s="13" t="s">
        <v>495</v>
      </c>
      <c r="D721" s="13" t="s">
        <v>493</v>
      </c>
      <c r="E721" s="11" t="s">
        <v>321</v>
      </c>
      <c r="F721" s="13" t="s">
        <v>469</v>
      </c>
      <c r="G721" s="114">
        <v>15500</v>
      </c>
      <c r="H721" s="114">
        <f t="shared" si="13"/>
        <v>0</v>
      </c>
      <c r="I721" s="114">
        <v>15500</v>
      </c>
      <c r="J721" s="109">
        <f>J722</f>
        <v>4000</v>
      </c>
    </row>
    <row r="722" spans="1:10" ht="37.5">
      <c r="A722" s="1" t="s">
        <v>313</v>
      </c>
      <c r="B722" s="11" t="s">
        <v>187</v>
      </c>
      <c r="C722" s="13" t="s">
        <v>495</v>
      </c>
      <c r="D722" s="13" t="s">
        <v>493</v>
      </c>
      <c r="E722" s="11" t="s">
        <v>321</v>
      </c>
      <c r="F722" s="13" t="s">
        <v>312</v>
      </c>
      <c r="G722" s="114">
        <v>15500</v>
      </c>
      <c r="H722" s="114">
        <f t="shared" si="13"/>
        <v>0</v>
      </c>
      <c r="I722" s="114">
        <v>15500</v>
      </c>
      <c r="J722" s="109">
        <v>4000</v>
      </c>
    </row>
    <row r="723" spans="1:10" ht="37.5">
      <c r="A723" s="40" t="s">
        <v>5</v>
      </c>
      <c r="B723" s="11" t="s">
        <v>187</v>
      </c>
      <c r="C723" s="13" t="s">
        <v>495</v>
      </c>
      <c r="D723" s="13" t="s">
        <v>493</v>
      </c>
      <c r="E723" s="11" t="s">
        <v>10</v>
      </c>
      <c r="F723" s="13" t="s">
        <v>469</v>
      </c>
      <c r="G723" s="114">
        <v>0</v>
      </c>
      <c r="H723" s="114">
        <f t="shared" si="13"/>
        <v>149061.04</v>
      </c>
      <c r="I723" s="114">
        <v>149061.04</v>
      </c>
      <c r="J723" s="109">
        <f>J724+J727</f>
        <v>132857.3</v>
      </c>
    </row>
    <row r="724" spans="1:10" ht="37.5">
      <c r="A724" s="40" t="s">
        <v>17</v>
      </c>
      <c r="B724" s="11" t="s">
        <v>187</v>
      </c>
      <c r="C724" s="13" t="s">
        <v>495</v>
      </c>
      <c r="D724" s="13" t="s">
        <v>493</v>
      </c>
      <c r="E724" s="11" t="s">
        <v>11</v>
      </c>
      <c r="F724" s="13" t="s">
        <v>469</v>
      </c>
      <c r="G724" s="114">
        <v>0</v>
      </c>
      <c r="H724" s="114">
        <f t="shared" si="13"/>
        <v>23412</v>
      </c>
      <c r="I724" s="114">
        <v>23412</v>
      </c>
      <c r="J724" s="109">
        <f>J725+J726</f>
        <v>19544.3</v>
      </c>
    </row>
    <row r="725" spans="1:10" ht="75">
      <c r="A725" s="1" t="s">
        <v>534</v>
      </c>
      <c r="B725" s="11" t="s">
        <v>187</v>
      </c>
      <c r="C725" s="13" t="s">
        <v>495</v>
      </c>
      <c r="D725" s="13" t="s">
        <v>493</v>
      </c>
      <c r="E725" s="11" t="s">
        <v>11</v>
      </c>
      <c r="F725" s="13" t="s">
        <v>311</v>
      </c>
      <c r="G725" s="114"/>
      <c r="H725" s="114">
        <f t="shared" si="13"/>
        <v>12680</v>
      </c>
      <c r="I725" s="114">
        <v>12680</v>
      </c>
      <c r="J725" s="109">
        <v>8812.3</v>
      </c>
    </row>
    <row r="726" spans="1:10" ht="37.5">
      <c r="A726" s="40" t="s">
        <v>313</v>
      </c>
      <c r="B726" s="11" t="s">
        <v>187</v>
      </c>
      <c r="C726" s="13" t="s">
        <v>495</v>
      </c>
      <c r="D726" s="13" t="s">
        <v>493</v>
      </c>
      <c r="E726" s="11" t="s">
        <v>11</v>
      </c>
      <c r="F726" s="13" t="s">
        <v>312</v>
      </c>
      <c r="G726" s="114"/>
      <c r="H726" s="114">
        <f t="shared" si="13"/>
        <v>10732</v>
      </c>
      <c r="I726" s="114">
        <v>10732</v>
      </c>
      <c r="J726" s="109">
        <v>10732</v>
      </c>
    </row>
    <row r="727" spans="1:10" ht="56.25">
      <c r="A727" s="40" t="s">
        <v>18</v>
      </c>
      <c r="B727" s="11" t="s">
        <v>187</v>
      </c>
      <c r="C727" s="13" t="s">
        <v>495</v>
      </c>
      <c r="D727" s="13" t="s">
        <v>493</v>
      </c>
      <c r="E727" s="11" t="s">
        <v>12</v>
      </c>
      <c r="F727" s="13" t="s">
        <v>469</v>
      </c>
      <c r="G727" s="114">
        <v>0</v>
      </c>
      <c r="H727" s="114">
        <f t="shared" si="13"/>
        <v>125649.04</v>
      </c>
      <c r="I727" s="114">
        <v>125649.04</v>
      </c>
      <c r="J727" s="109">
        <f>J728</f>
        <v>113313</v>
      </c>
    </row>
    <row r="728" spans="1:10" ht="37.5">
      <c r="A728" s="40" t="s">
        <v>313</v>
      </c>
      <c r="B728" s="11" t="s">
        <v>187</v>
      </c>
      <c r="C728" s="13" t="s">
        <v>495</v>
      </c>
      <c r="D728" s="13" t="s">
        <v>493</v>
      </c>
      <c r="E728" s="11" t="s">
        <v>12</v>
      </c>
      <c r="F728" s="13" t="s">
        <v>312</v>
      </c>
      <c r="G728" s="114"/>
      <c r="H728" s="114">
        <f t="shared" si="13"/>
        <v>125649.04</v>
      </c>
      <c r="I728" s="114">
        <v>125649.04</v>
      </c>
      <c r="J728" s="109">
        <v>113313</v>
      </c>
    </row>
    <row r="729" spans="1:12" ht="18.75">
      <c r="A729" s="48" t="s">
        <v>188</v>
      </c>
      <c r="B729" s="15">
        <v>348</v>
      </c>
      <c r="C729" s="15" t="s">
        <v>467</v>
      </c>
      <c r="D729" s="15" t="s">
        <v>467</v>
      </c>
      <c r="E729" s="15" t="s">
        <v>468</v>
      </c>
      <c r="F729" s="15" t="s">
        <v>469</v>
      </c>
      <c r="G729" s="117">
        <v>14747740</v>
      </c>
      <c r="H729" s="117">
        <f t="shared" si="13"/>
        <v>937684.0299999993</v>
      </c>
      <c r="I729" s="117">
        <v>15685424.03</v>
      </c>
      <c r="J729" s="117">
        <f>J730</f>
        <v>15615840.200000001</v>
      </c>
      <c r="K729" s="137">
        <f>I729/I1069</f>
        <v>0.00718659214518662</v>
      </c>
      <c r="L729" s="137">
        <f>J729/J1069</f>
        <v>0.0073718419032416035</v>
      </c>
    </row>
    <row r="730" spans="1:10" ht="18.75">
      <c r="A730" s="12" t="s">
        <v>470</v>
      </c>
      <c r="B730" s="10">
        <v>348</v>
      </c>
      <c r="C730" s="11" t="s">
        <v>460</v>
      </c>
      <c r="D730" s="11" t="s">
        <v>467</v>
      </c>
      <c r="E730" s="11" t="s">
        <v>468</v>
      </c>
      <c r="F730" s="11" t="s">
        <v>469</v>
      </c>
      <c r="G730" s="114">
        <v>14747740</v>
      </c>
      <c r="H730" s="114">
        <f t="shared" si="13"/>
        <v>937684.0299999993</v>
      </c>
      <c r="I730" s="114">
        <v>15685424.03</v>
      </c>
      <c r="J730" s="109">
        <f>J731+J735</f>
        <v>15615840.200000001</v>
      </c>
    </row>
    <row r="731" spans="1:10" ht="37.5">
      <c r="A731" s="12" t="s">
        <v>471</v>
      </c>
      <c r="B731" s="10">
        <v>348</v>
      </c>
      <c r="C731" s="11" t="s">
        <v>460</v>
      </c>
      <c r="D731" s="11" t="s">
        <v>472</v>
      </c>
      <c r="E731" s="11" t="s">
        <v>468</v>
      </c>
      <c r="F731" s="11" t="s">
        <v>469</v>
      </c>
      <c r="G731" s="114">
        <v>1932215</v>
      </c>
      <c r="H731" s="114">
        <f t="shared" si="13"/>
        <v>-100514.8600000001</v>
      </c>
      <c r="I731" s="114">
        <v>1831700.14</v>
      </c>
      <c r="J731" s="109">
        <f>J732</f>
        <v>1831700.14</v>
      </c>
    </row>
    <row r="732" spans="1:10" ht="56.25">
      <c r="A732" s="12" t="s">
        <v>473</v>
      </c>
      <c r="B732" s="10">
        <v>348</v>
      </c>
      <c r="C732" s="11" t="s">
        <v>460</v>
      </c>
      <c r="D732" s="11" t="s">
        <v>472</v>
      </c>
      <c r="E732" s="11" t="s">
        <v>446</v>
      </c>
      <c r="F732" s="11" t="s">
        <v>469</v>
      </c>
      <c r="G732" s="114">
        <v>1932215</v>
      </c>
      <c r="H732" s="114">
        <f t="shared" si="13"/>
        <v>-100514.8600000001</v>
      </c>
      <c r="I732" s="114">
        <v>1831700.14</v>
      </c>
      <c r="J732" s="109">
        <f>J733</f>
        <v>1831700.14</v>
      </c>
    </row>
    <row r="733" spans="1:10" ht="18.75">
      <c r="A733" s="12" t="s">
        <v>474</v>
      </c>
      <c r="B733" s="10">
        <v>348</v>
      </c>
      <c r="C733" s="13" t="s">
        <v>460</v>
      </c>
      <c r="D733" s="13" t="s">
        <v>472</v>
      </c>
      <c r="E733" s="13" t="s">
        <v>475</v>
      </c>
      <c r="F733" s="13" t="s">
        <v>469</v>
      </c>
      <c r="G733" s="114">
        <v>1932215</v>
      </c>
      <c r="H733" s="114">
        <f t="shared" si="13"/>
        <v>-100514.8600000001</v>
      </c>
      <c r="I733" s="114">
        <v>1831700.14</v>
      </c>
      <c r="J733" s="109">
        <f>J734</f>
        <v>1831700.14</v>
      </c>
    </row>
    <row r="734" spans="1:10" ht="56.25">
      <c r="A734" s="57" t="s">
        <v>224</v>
      </c>
      <c r="B734" s="10">
        <v>348</v>
      </c>
      <c r="C734" s="13" t="s">
        <v>460</v>
      </c>
      <c r="D734" s="13" t="s">
        <v>472</v>
      </c>
      <c r="E734" s="13" t="s">
        <v>475</v>
      </c>
      <c r="F734" s="13" t="s">
        <v>311</v>
      </c>
      <c r="G734" s="114">
        <v>1932215</v>
      </c>
      <c r="H734" s="114">
        <f t="shared" si="13"/>
        <v>-100514.8600000001</v>
      </c>
      <c r="I734" s="114">
        <v>1831700.14</v>
      </c>
      <c r="J734" s="109">
        <v>1831700.14</v>
      </c>
    </row>
    <row r="735" spans="1:10" ht="56.25">
      <c r="A735" s="12" t="s">
        <v>319</v>
      </c>
      <c r="B735" s="10">
        <v>348</v>
      </c>
      <c r="C735" s="11" t="s">
        <v>460</v>
      </c>
      <c r="D735" s="11" t="s">
        <v>495</v>
      </c>
      <c r="E735" s="11" t="s">
        <v>468</v>
      </c>
      <c r="F735" s="11" t="s">
        <v>469</v>
      </c>
      <c r="G735" s="114">
        <v>12815525</v>
      </c>
      <c r="H735" s="114">
        <f t="shared" si="13"/>
        <v>1038198.8899999987</v>
      </c>
      <c r="I735" s="114">
        <v>13853723.889999999</v>
      </c>
      <c r="J735" s="109">
        <f>J747+J736+J745+J750</f>
        <v>13784140.06</v>
      </c>
    </row>
    <row r="736" spans="1:10" ht="56.25">
      <c r="A736" s="12" t="s">
        <v>473</v>
      </c>
      <c r="B736" s="10">
        <v>348</v>
      </c>
      <c r="C736" s="11" t="s">
        <v>460</v>
      </c>
      <c r="D736" s="11" t="s">
        <v>495</v>
      </c>
      <c r="E736" s="11" t="s">
        <v>446</v>
      </c>
      <c r="F736" s="11" t="s">
        <v>469</v>
      </c>
      <c r="G736" s="114">
        <v>11054257</v>
      </c>
      <c r="H736" s="114">
        <f t="shared" si="13"/>
        <v>-923840.0700000003</v>
      </c>
      <c r="I736" s="114">
        <v>10130416.93</v>
      </c>
      <c r="J736" s="109">
        <f>J737</f>
        <v>10102705.17</v>
      </c>
    </row>
    <row r="737" spans="1:10" ht="24.75" customHeight="1">
      <c r="A737" s="12" t="s">
        <v>459</v>
      </c>
      <c r="B737" s="10">
        <v>348</v>
      </c>
      <c r="C737" s="11" t="s">
        <v>460</v>
      </c>
      <c r="D737" s="11" t="s">
        <v>495</v>
      </c>
      <c r="E737" s="11" t="s">
        <v>479</v>
      </c>
      <c r="F737" s="11" t="s">
        <v>469</v>
      </c>
      <c r="G737" s="114">
        <v>11054257</v>
      </c>
      <c r="H737" s="114">
        <f t="shared" si="13"/>
        <v>-923840.0700000003</v>
      </c>
      <c r="I737" s="114">
        <v>10130416.93</v>
      </c>
      <c r="J737" s="109">
        <f>J738+J744</f>
        <v>10102705.17</v>
      </c>
    </row>
    <row r="738" spans="1:10" ht="18.75">
      <c r="A738" s="12" t="s">
        <v>403</v>
      </c>
      <c r="B738" s="10">
        <v>348</v>
      </c>
      <c r="C738" s="13" t="s">
        <v>460</v>
      </c>
      <c r="D738" s="13" t="s">
        <v>495</v>
      </c>
      <c r="E738" s="11" t="s">
        <v>115</v>
      </c>
      <c r="F738" s="13" t="s">
        <v>469</v>
      </c>
      <c r="G738" s="114">
        <v>8610213</v>
      </c>
      <c r="H738" s="114">
        <f t="shared" si="13"/>
        <v>-923840.0700000003</v>
      </c>
      <c r="I738" s="114">
        <v>7686372.93</v>
      </c>
      <c r="J738" s="109">
        <f>J739+J740+J741</f>
        <v>7658661.17</v>
      </c>
    </row>
    <row r="739" spans="1:10" ht="56.25">
      <c r="A739" s="57" t="s">
        <v>224</v>
      </c>
      <c r="B739" s="10">
        <v>348</v>
      </c>
      <c r="C739" s="13" t="s">
        <v>460</v>
      </c>
      <c r="D739" s="13" t="s">
        <v>495</v>
      </c>
      <c r="E739" s="11" t="s">
        <v>115</v>
      </c>
      <c r="F739" s="13" t="s">
        <v>311</v>
      </c>
      <c r="G739" s="114">
        <v>6075779</v>
      </c>
      <c r="H739" s="114">
        <f t="shared" si="13"/>
        <v>155640.1299999999</v>
      </c>
      <c r="I739" s="114">
        <v>6231419.13</v>
      </c>
      <c r="J739" s="109">
        <v>6208065.46</v>
      </c>
    </row>
    <row r="740" spans="1:10" ht="37.5">
      <c r="A740" s="39" t="s">
        <v>274</v>
      </c>
      <c r="B740" s="10">
        <v>348</v>
      </c>
      <c r="C740" s="13" t="s">
        <v>460</v>
      </c>
      <c r="D740" s="13" t="s">
        <v>495</v>
      </c>
      <c r="E740" s="11" t="s">
        <v>115</v>
      </c>
      <c r="F740" s="13" t="s">
        <v>312</v>
      </c>
      <c r="G740" s="114">
        <v>2509963</v>
      </c>
      <c r="H740" s="114">
        <f t="shared" si="13"/>
        <v>-1063400.29</v>
      </c>
      <c r="I740" s="114">
        <v>1446562.71</v>
      </c>
      <c r="J740" s="109">
        <v>1445460.71</v>
      </c>
    </row>
    <row r="741" spans="1:10" ht="18.75">
      <c r="A741" s="39" t="s">
        <v>316</v>
      </c>
      <c r="B741" s="10">
        <v>348</v>
      </c>
      <c r="C741" s="13" t="s">
        <v>460</v>
      </c>
      <c r="D741" s="13" t="s">
        <v>495</v>
      </c>
      <c r="E741" s="11" t="s">
        <v>115</v>
      </c>
      <c r="F741" s="13" t="s">
        <v>317</v>
      </c>
      <c r="G741" s="114">
        <v>24471</v>
      </c>
      <c r="H741" s="114">
        <f t="shared" si="13"/>
        <v>-16079.91</v>
      </c>
      <c r="I741" s="114">
        <v>8391.09</v>
      </c>
      <c r="J741" s="109">
        <f>J742</f>
        <v>5135</v>
      </c>
    </row>
    <row r="742" spans="1:10" ht="18.75">
      <c r="A742" s="39" t="s">
        <v>251</v>
      </c>
      <c r="B742" s="10">
        <v>348</v>
      </c>
      <c r="C742" s="13" t="s">
        <v>460</v>
      </c>
      <c r="D742" s="13" t="s">
        <v>495</v>
      </c>
      <c r="E742" s="11" t="s">
        <v>115</v>
      </c>
      <c r="F742" s="13" t="s">
        <v>318</v>
      </c>
      <c r="G742" s="114">
        <v>24471</v>
      </c>
      <c r="H742" s="114">
        <f t="shared" si="13"/>
        <v>-16079.91</v>
      </c>
      <c r="I742" s="114">
        <v>8391.09</v>
      </c>
      <c r="J742" s="109">
        <v>5135</v>
      </c>
    </row>
    <row r="743" spans="1:10" ht="93.75">
      <c r="A743" s="50" t="s">
        <v>302</v>
      </c>
      <c r="B743" s="10">
        <v>348</v>
      </c>
      <c r="C743" s="13" t="s">
        <v>460</v>
      </c>
      <c r="D743" s="13" t="s">
        <v>495</v>
      </c>
      <c r="E743" s="11" t="s">
        <v>360</v>
      </c>
      <c r="F743" s="13" t="s">
        <v>469</v>
      </c>
      <c r="G743" s="114">
        <v>2444044</v>
      </c>
      <c r="H743" s="114">
        <f t="shared" si="13"/>
        <v>0</v>
      </c>
      <c r="I743" s="114">
        <v>2444044</v>
      </c>
      <c r="J743" s="109">
        <f>J744</f>
        <v>2444044</v>
      </c>
    </row>
    <row r="744" spans="1:10" ht="60.75" customHeight="1">
      <c r="A744" s="96" t="s">
        <v>273</v>
      </c>
      <c r="B744" s="10">
        <v>348</v>
      </c>
      <c r="C744" s="13" t="s">
        <v>460</v>
      </c>
      <c r="D744" s="13" t="s">
        <v>495</v>
      </c>
      <c r="E744" s="11" t="s">
        <v>360</v>
      </c>
      <c r="F744" s="13" t="s">
        <v>311</v>
      </c>
      <c r="G744" s="114">
        <v>2444044</v>
      </c>
      <c r="H744" s="114">
        <f t="shared" si="13"/>
        <v>0</v>
      </c>
      <c r="I744" s="114">
        <v>2444044</v>
      </c>
      <c r="J744" s="109">
        <v>2444044</v>
      </c>
    </row>
    <row r="745" spans="1:10" ht="18.75">
      <c r="A745" s="12" t="s">
        <v>496</v>
      </c>
      <c r="B745" s="10">
        <v>348</v>
      </c>
      <c r="C745" s="11" t="s">
        <v>460</v>
      </c>
      <c r="D745" s="11" t="s">
        <v>495</v>
      </c>
      <c r="E745" s="11" t="s">
        <v>497</v>
      </c>
      <c r="F745" s="11" t="s">
        <v>469</v>
      </c>
      <c r="G745" s="114">
        <v>1745768</v>
      </c>
      <c r="H745" s="114">
        <f t="shared" si="13"/>
        <v>128718.8899999999</v>
      </c>
      <c r="I745" s="114">
        <v>1874486.89</v>
      </c>
      <c r="J745" s="109">
        <f>J746</f>
        <v>1874486.89</v>
      </c>
    </row>
    <row r="746" spans="1:10" ht="63" customHeight="1">
      <c r="A746" s="96" t="s">
        <v>273</v>
      </c>
      <c r="B746" s="10">
        <v>348</v>
      </c>
      <c r="C746" s="11" t="s">
        <v>460</v>
      </c>
      <c r="D746" s="11" t="s">
        <v>495</v>
      </c>
      <c r="E746" s="11" t="s">
        <v>497</v>
      </c>
      <c r="F746" s="11" t="s">
        <v>311</v>
      </c>
      <c r="G746" s="114">
        <v>1745768</v>
      </c>
      <c r="H746" s="114">
        <f t="shared" si="13"/>
        <v>128718.8899999999</v>
      </c>
      <c r="I746" s="114">
        <v>1874486.89</v>
      </c>
      <c r="J746" s="109">
        <v>1874486.89</v>
      </c>
    </row>
    <row r="747" spans="1:10" ht="18.75">
      <c r="A747" s="1" t="s">
        <v>253</v>
      </c>
      <c r="B747" s="10">
        <v>348</v>
      </c>
      <c r="C747" s="13" t="s">
        <v>460</v>
      </c>
      <c r="D747" s="13" t="s">
        <v>495</v>
      </c>
      <c r="E747" s="11" t="s">
        <v>489</v>
      </c>
      <c r="F747" s="13" t="s">
        <v>469</v>
      </c>
      <c r="G747" s="114">
        <v>15500</v>
      </c>
      <c r="H747" s="114">
        <f t="shared" si="13"/>
        <v>0</v>
      </c>
      <c r="I747" s="114">
        <v>15500</v>
      </c>
      <c r="J747" s="109">
        <f>J748</f>
        <v>15000</v>
      </c>
    </row>
    <row r="748" spans="1:10" ht="37.5">
      <c r="A748" s="1" t="s">
        <v>509</v>
      </c>
      <c r="B748" s="10">
        <v>348</v>
      </c>
      <c r="C748" s="13" t="s">
        <v>460</v>
      </c>
      <c r="D748" s="13" t="s">
        <v>495</v>
      </c>
      <c r="E748" s="11" t="s">
        <v>321</v>
      </c>
      <c r="F748" s="13" t="s">
        <v>469</v>
      </c>
      <c r="G748" s="114">
        <v>15500</v>
      </c>
      <c r="H748" s="114">
        <f t="shared" si="13"/>
        <v>0</v>
      </c>
      <c r="I748" s="114">
        <v>15500</v>
      </c>
      <c r="J748" s="109">
        <f>J749</f>
        <v>15000</v>
      </c>
    </row>
    <row r="749" spans="1:10" ht="37.5">
      <c r="A749" s="1" t="s">
        <v>313</v>
      </c>
      <c r="B749" s="10">
        <v>348</v>
      </c>
      <c r="C749" s="13" t="s">
        <v>460</v>
      </c>
      <c r="D749" s="13" t="s">
        <v>495</v>
      </c>
      <c r="E749" s="11" t="s">
        <v>321</v>
      </c>
      <c r="F749" s="13" t="s">
        <v>312</v>
      </c>
      <c r="G749" s="114">
        <v>15500</v>
      </c>
      <c r="H749" s="114">
        <f t="shared" si="13"/>
        <v>0</v>
      </c>
      <c r="I749" s="114">
        <v>15500</v>
      </c>
      <c r="J749" s="109">
        <v>15000</v>
      </c>
    </row>
    <row r="750" spans="1:10" ht="37.5">
      <c r="A750" s="40" t="s">
        <v>5</v>
      </c>
      <c r="B750" s="10">
        <v>348</v>
      </c>
      <c r="C750" s="13" t="s">
        <v>460</v>
      </c>
      <c r="D750" s="13" t="s">
        <v>495</v>
      </c>
      <c r="E750" s="11" t="s">
        <v>10</v>
      </c>
      <c r="F750" s="13" t="s">
        <v>469</v>
      </c>
      <c r="G750" s="114">
        <v>0</v>
      </c>
      <c r="H750" s="114">
        <f t="shared" si="13"/>
        <v>1833320.07</v>
      </c>
      <c r="I750" s="114">
        <v>1833320.07</v>
      </c>
      <c r="J750" s="109">
        <f>J751+J754+J756</f>
        <v>1791948</v>
      </c>
    </row>
    <row r="751" spans="1:10" ht="37.5">
      <c r="A751" s="40" t="s">
        <v>17</v>
      </c>
      <c r="B751" s="10">
        <v>348</v>
      </c>
      <c r="C751" s="13" t="s">
        <v>460</v>
      </c>
      <c r="D751" s="13" t="s">
        <v>495</v>
      </c>
      <c r="E751" s="11" t="s">
        <v>11</v>
      </c>
      <c r="F751" s="13" t="s">
        <v>469</v>
      </c>
      <c r="G751" s="114">
        <v>0</v>
      </c>
      <c r="H751" s="114">
        <f t="shared" si="13"/>
        <v>78960</v>
      </c>
      <c r="I751" s="114">
        <v>78960</v>
      </c>
      <c r="J751" s="109">
        <f>J752+J753</f>
        <v>76450</v>
      </c>
    </row>
    <row r="752" spans="1:10" ht="75">
      <c r="A752" s="1" t="s">
        <v>534</v>
      </c>
      <c r="B752" s="10">
        <v>348</v>
      </c>
      <c r="C752" s="13" t="s">
        <v>460</v>
      </c>
      <c r="D752" s="13" t="s">
        <v>495</v>
      </c>
      <c r="E752" s="11" t="s">
        <v>11</v>
      </c>
      <c r="F752" s="13" t="s">
        <v>311</v>
      </c>
      <c r="G752" s="114"/>
      <c r="H752" s="114">
        <f t="shared" si="13"/>
        <v>46960</v>
      </c>
      <c r="I752" s="114">
        <v>46960</v>
      </c>
      <c r="J752" s="109">
        <v>44450</v>
      </c>
    </row>
    <row r="753" spans="1:10" ht="37.5">
      <c r="A753" s="40" t="s">
        <v>313</v>
      </c>
      <c r="B753" s="10">
        <v>348</v>
      </c>
      <c r="C753" s="13" t="s">
        <v>460</v>
      </c>
      <c r="D753" s="13" t="s">
        <v>495</v>
      </c>
      <c r="E753" s="11" t="s">
        <v>11</v>
      </c>
      <c r="F753" s="13" t="s">
        <v>312</v>
      </c>
      <c r="G753" s="114"/>
      <c r="H753" s="114">
        <f t="shared" si="13"/>
        <v>32000</v>
      </c>
      <c r="I753" s="114">
        <v>32000</v>
      </c>
      <c r="J753" s="109">
        <v>32000</v>
      </c>
    </row>
    <row r="754" spans="1:10" ht="56.25">
      <c r="A754" s="40" t="s">
        <v>18</v>
      </c>
      <c r="B754" s="10">
        <v>348</v>
      </c>
      <c r="C754" s="13" t="s">
        <v>460</v>
      </c>
      <c r="D754" s="13" t="s">
        <v>495</v>
      </c>
      <c r="E754" s="11" t="s">
        <v>12</v>
      </c>
      <c r="F754" s="13" t="s">
        <v>469</v>
      </c>
      <c r="G754" s="114">
        <v>0</v>
      </c>
      <c r="H754" s="114">
        <f t="shared" si="13"/>
        <v>143643.77</v>
      </c>
      <c r="I754" s="114">
        <v>143643.77</v>
      </c>
      <c r="J754" s="109">
        <f>J755</f>
        <v>139155</v>
      </c>
    </row>
    <row r="755" spans="1:10" ht="37.5">
      <c r="A755" s="40" t="s">
        <v>313</v>
      </c>
      <c r="B755" s="10">
        <v>348</v>
      </c>
      <c r="C755" s="13" t="s">
        <v>460</v>
      </c>
      <c r="D755" s="13" t="s">
        <v>495</v>
      </c>
      <c r="E755" s="11" t="s">
        <v>12</v>
      </c>
      <c r="F755" s="13" t="s">
        <v>312</v>
      </c>
      <c r="G755" s="114"/>
      <c r="H755" s="114">
        <f t="shared" si="13"/>
        <v>143643.77</v>
      </c>
      <c r="I755" s="114">
        <v>143643.77</v>
      </c>
      <c r="J755" s="109">
        <v>139155</v>
      </c>
    </row>
    <row r="756" spans="1:10" ht="75">
      <c r="A756" s="40" t="s">
        <v>14</v>
      </c>
      <c r="B756" s="10">
        <v>348</v>
      </c>
      <c r="C756" s="13" t="s">
        <v>460</v>
      </c>
      <c r="D756" s="13" t="s">
        <v>495</v>
      </c>
      <c r="E756" s="11" t="s">
        <v>15</v>
      </c>
      <c r="F756" s="13" t="s">
        <v>469</v>
      </c>
      <c r="G756" s="114">
        <v>0</v>
      </c>
      <c r="H756" s="114">
        <f t="shared" si="13"/>
        <v>1610716.3</v>
      </c>
      <c r="I756" s="114">
        <v>1610716.3</v>
      </c>
      <c r="J756" s="109">
        <f>J757</f>
        <v>1576343</v>
      </c>
    </row>
    <row r="757" spans="1:10" ht="18.75">
      <c r="A757" s="1" t="s">
        <v>287</v>
      </c>
      <c r="B757" s="10">
        <v>348</v>
      </c>
      <c r="C757" s="13" t="s">
        <v>460</v>
      </c>
      <c r="D757" s="13" t="s">
        <v>495</v>
      </c>
      <c r="E757" s="11" t="s">
        <v>15</v>
      </c>
      <c r="F757" s="13" t="s">
        <v>230</v>
      </c>
      <c r="G757" s="114"/>
      <c r="H757" s="114">
        <f t="shared" si="13"/>
        <v>1610716.3</v>
      </c>
      <c r="I757" s="114">
        <v>1610716.3</v>
      </c>
      <c r="J757" s="109">
        <v>1576343</v>
      </c>
    </row>
    <row r="758" spans="1:12" ht="37.5">
      <c r="A758" s="48" t="s">
        <v>189</v>
      </c>
      <c r="B758" s="49">
        <v>350</v>
      </c>
      <c r="C758" s="15" t="s">
        <v>467</v>
      </c>
      <c r="D758" s="15" t="s">
        <v>467</v>
      </c>
      <c r="E758" s="15" t="s">
        <v>468</v>
      </c>
      <c r="F758" s="15" t="s">
        <v>469</v>
      </c>
      <c r="G758" s="117">
        <v>37769069</v>
      </c>
      <c r="H758" s="117">
        <f t="shared" si="13"/>
        <v>34817937.730000004</v>
      </c>
      <c r="I758" s="117">
        <v>72587006.73</v>
      </c>
      <c r="J758" s="117">
        <f>J759+J793+J806+J818</f>
        <v>71329677.62</v>
      </c>
      <c r="K758" s="137">
        <f>I758/I1069</f>
        <v>0.03325719543256915</v>
      </c>
      <c r="L758" s="137">
        <f>J758/J1069</f>
        <v>0.0336729307990633</v>
      </c>
    </row>
    <row r="759" spans="1:10" ht="18.75">
      <c r="A759" s="1" t="s">
        <v>470</v>
      </c>
      <c r="B759" s="7">
        <v>350</v>
      </c>
      <c r="C759" s="13" t="s">
        <v>460</v>
      </c>
      <c r="D759" s="13" t="s">
        <v>467</v>
      </c>
      <c r="E759" s="13" t="s">
        <v>468</v>
      </c>
      <c r="F759" s="13" t="s">
        <v>469</v>
      </c>
      <c r="G759" s="114">
        <v>22859694</v>
      </c>
      <c r="H759" s="114">
        <f t="shared" si="13"/>
        <v>1459465</v>
      </c>
      <c r="I759" s="114">
        <v>24319159</v>
      </c>
      <c r="J759" s="109">
        <f>J760</f>
        <v>23830930.520000003</v>
      </c>
    </row>
    <row r="760" spans="1:10" ht="18.75">
      <c r="A760" s="1" t="s">
        <v>485</v>
      </c>
      <c r="B760" s="7">
        <v>350</v>
      </c>
      <c r="C760" s="13" t="s">
        <v>460</v>
      </c>
      <c r="D760" s="13" t="s">
        <v>332</v>
      </c>
      <c r="E760" s="13" t="s">
        <v>468</v>
      </c>
      <c r="F760" s="13" t="s">
        <v>469</v>
      </c>
      <c r="G760" s="114">
        <v>22859694</v>
      </c>
      <c r="H760" s="114">
        <f t="shared" si="13"/>
        <v>1459465</v>
      </c>
      <c r="I760" s="114">
        <v>24319159</v>
      </c>
      <c r="J760" s="109">
        <f>J761+J771+J777+J780+J787</f>
        <v>23830930.520000003</v>
      </c>
    </row>
    <row r="761" spans="1:10" ht="56.25">
      <c r="A761" s="1" t="s">
        <v>478</v>
      </c>
      <c r="B761" s="7">
        <v>350</v>
      </c>
      <c r="C761" s="13" t="s">
        <v>460</v>
      </c>
      <c r="D761" s="13" t="s">
        <v>332</v>
      </c>
      <c r="E761" s="13" t="s">
        <v>446</v>
      </c>
      <c r="F761" s="13" t="s">
        <v>469</v>
      </c>
      <c r="G761" s="114">
        <v>20978007</v>
      </c>
      <c r="H761" s="114">
        <f t="shared" si="13"/>
        <v>1096689.5799999982</v>
      </c>
      <c r="I761" s="114">
        <v>22074696.58</v>
      </c>
      <c r="J761" s="109">
        <f>J762</f>
        <v>21925233.340000004</v>
      </c>
    </row>
    <row r="762" spans="1:10" ht="18.75">
      <c r="A762" s="1" t="s">
        <v>459</v>
      </c>
      <c r="B762" s="7">
        <v>350</v>
      </c>
      <c r="C762" s="13" t="s">
        <v>460</v>
      </c>
      <c r="D762" s="13" t="s">
        <v>332</v>
      </c>
      <c r="E762" s="13" t="s">
        <v>479</v>
      </c>
      <c r="F762" s="13" t="s">
        <v>469</v>
      </c>
      <c r="G762" s="114">
        <v>20978007</v>
      </c>
      <c r="H762" s="114">
        <f t="shared" si="13"/>
        <v>1096689.5799999982</v>
      </c>
      <c r="I762" s="114">
        <v>22074696.58</v>
      </c>
      <c r="J762" s="109">
        <f>J763+J768</f>
        <v>21925233.340000004</v>
      </c>
    </row>
    <row r="763" spans="1:10" ht="18.75">
      <c r="A763" s="12" t="s">
        <v>403</v>
      </c>
      <c r="B763" s="7">
        <v>350</v>
      </c>
      <c r="C763" s="13" t="s">
        <v>460</v>
      </c>
      <c r="D763" s="13" t="s">
        <v>332</v>
      </c>
      <c r="E763" s="11" t="s">
        <v>115</v>
      </c>
      <c r="F763" s="13" t="s">
        <v>469</v>
      </c>
      <c r="G763" s="114">
        <v>15924914</v>
      </c>
      <c r="H763" s="114">
        <f t="shared" si="13"/>
        <v>868589.5799999982</v>
      </c>
      <c r="I763" s="114">
        <v>16793503.58</v>
      </c>
      <c r="J763" s="109">
        <f>J764+J765+J766</f>
        <v>16644040.340000002</v>
      </c>
    </row>
    <row r="764" spans="1:10" ht="60" customHeight="1">
      <c r="A764" s="39" t="s">
        <v>273</v>
      </c>
      <c r="B764" s="7">
        <v>350</v>
      </c>
      <c r="C764" s="13" t="s">
        <v>460</v>
      </c>
      <c r="D764" s="13" t="s">
        <v>332</v>
      </c>
      <c r="E764" s="11" t="s">
        <v>115</v>
      </c>
      <c r="F764" s="13" t="s">
        <v>311</v>
      </c>
      <c r="G764" s="114">
        <v>13391104</v>
      </c>
      <c r="H764" s="114">
        <f t="shared" si="13"/>
        <v>-144349.05000000075</v>
      </c>
      <c r="I764" s="114">
        <v>13246754.95</v>
      </c>
      <c r="J764" s="109">
        <v>13235576.17</v>
      </c>
    </row>
    <row r="765" spans="1:10" ht="37.5">
      <c r="A765" s="39" t="s">
        <v>274</v>
      </c>
      <c r="B765" s="7">
        <v>350</v>
      </c>
      <c r="C765" s="13" t="s">
        <v>460</v>
      </c>
      <c r="D765" s="13" t="s">
        <v>332</v>
      </c>
      <c r="E765" s="11" t="s">
        <v>115</v>
      </c>
      <c r="F765" s="13" t="s">
        <v>312</v>
      </c>
      <c r="G765" s="114">
        <v>2499562</v>
      </c>
      <c r="H765" s="114">
        <f t="shared" si="13"/>
        <v>1012938.6299999999</v>
      </c>
      <c r="I765" s="114">
        <v>3512500.63</v>
      </c>
      <c r="J765" s="109">
        <v>3380681.7</v>
      </c>
    </row>
    <row r="766" spans="1:10" ht="18.75">
      <c r="A766" s="39" t="s">
        <v>316</v>
      </c>
      <c r="B766" s="7">
        <v>350</v>
      </c>
      <c r="C766" s="13" t="s">
        <v>460</v>
      </c>
      <c r="D766" s="13" t="s">
        <v>332</v>
      </c>
      <c r="E766" s="11" t="s">
        <v>115</v>
      </c>
      <c r="F766" s="13" t="s">
        <v>317</v>
      </c>
      <c r="G766" s="114">
        <v>34248</v>
      </c>
      <c r="H766" s="114">
        <f t="shared" si="13"/>
        <v>0</v>
      </c>
      <c r="I766" s="114">
        <v>34248</v>
      </c>
      <c r="J766" s="109">
        <f>J767</f>
        <v>27782.47</v>
      </c>
    </row>
    <row r="767" spans="1:10" ht="18.75">
      <c r="A767" s="39" t="s">
        <v>251</v>
      </c>
      <c r="B767" s="7">
        <v>350</v>
      </c>
      <c r="C767" s="13" t="s">
        <v>460</v>
      </c>
      <c r="D767" s="13" t="s">
        <v>332</v>
      </c>
      <c r="E767" s="11" t="s">
        <v>115</v>
      </c>
      <c r="F767" s="13" t="s">
        <v>318</v>
      </c>
      <c r="G767" s="114">
        <v>34248</v>
      </c>
      <c r="H767" s="114">
        <f t="shared" si="13"/>
        <v>0</v>
      </c>
      <c r="I767" s="114">
        <v>34248</v>
      </c>
      <c r="J767" s="109">
        <v>27782.47</v>
      </c>
    </row>
    <row r="768" spans="1:10" ht="93.75">
      <c r="A768" s="50" t="s">
        <v>302</v>
      </c>
      <c r="B768" s="7">
        <v>350</v>
      </c>
      <c r="C768" s="13" t="s">
        <v>460</v>
      </c>
      <c r="D768" s="13" t="s">
        <v>332</v>
      </c>
      <c r="E768" s="11" t="s">
        <v>360</v>
      </c>
      <c r="F768" s="13" t="s">
        <v>469</v>
      </c>
      <c r="G768" s="114">
        <v>5053093</v>
      </c>
      <c r="H768" s="114">
        <f t="shared" si="13"/>
        <v>228100</v>
      </c>
      <c r="I768" s="114">
        <v>5281193</v>
      </c>
      <c r="J768" s="109">
        <f>J769+J770</f>
        <v>5281193</v>
      </c>
    </row>
    <row r="769" spans="1:10" ht="75">
      <c r="A769" s="39" t="s">
        <v>273</v>
      </c>
      <c r="B769" s="7">
        <v>350</v>
      </c>
      <c r="C769" s="13" t="s">
        <v>460</v>
      </c>
      <c r="D769" s="13" t="s">
        <v>332</v>
      </c>
      <c r="E769" s="11" t="s">
        <v>360</v>
      </c>
      <c r="F769" s="13" t="s">
        <v>311</v>
      </c>
      <c r="G769" s="114">
        <v>4867819</v>
      </c>
      <c r="H769" s="114">
        <f t="shared" si="13"/>
        <v>283449.5700000003</v>
      </c>
      <c r="I769" s="114">
        <v>5151268.57</v>
      </c>
      <c r="J769" s="109">
        <v>5151268.57</v>
      </c>
    </row>
    <row r="770" spans="1:10" ht="37.5">
      <c r="A770" s="39" t="s">
        <v>274</v>
      </c>
      <c r="B770" s="7">
        <v>350</v>
      </c>
      <c r="C770" s="13" t="s">
        <v>460</v>
      </c>
      <c r="D770" s="13" t="s">
        <v>332</v>
      </c>
      <c r="E770" s="11" t="s">
        <v>360</v>
      </c>
      <c r="F770" s="13" t="s">
        <v>312</v>
      </c>
      <c r="G770" s="114">
        <v>185274</v>
      </c>
      <c r="H770" s="114">
        <f t="shared" si="13"/>
        <v>-55349.57000000001</v>
      </c>
      <c r="I770" s="114">
        <v>129924.43</v>
      </c>
      <c r="J770" s="109">
        <v>129924.43</v>
      </c>
    </row>
    <row r="771" spans="1:11" s="146" customFormat="1" ht="37.5" customHeight="1" hidden="1">
      <c r="A771" s="120" t="s">
        <v>413</v>
      </c>
      <c r="B771" s="151">
        <v>350</v>
      </c>
      <c r="C771" s="148" t="s">
        <v>460</v>
      </c>
      <c r="D771" s="148" t="s">
        <v>332</v>
      </c>
      <c r="E771" s="148" t="s">
        <v>118</v>
      </c>
      <c r="F771" s="148" t="s">
        <v>469</v>
      </c>
      <c r="G771" s="144">
        <v>1847687</v>
      </c>
      <c r="H771" s="144">
        <f t="shared" si="13"/>
        <v>-1847687</v>
      </c>
      <c r="I771" s="144">
        <v>0</v>
      </c>
      <c r="J771" s="150">
        <f>J773+J774</f>
        <v>0</v>
      </c>
      <c r="K771" s="145"/>
    </row>
    <row r="772" spans="1:11" s="146" customFormat="1" ht="37.5" customHeight="1" hidden="1">
      <c r="A772" s="120" t="s">
        <v>414</v>
      </c>
      <c r="B772" s="151">
        <v>350</v>
      </c>
      <c r="C772" s="148" t="s">
        <v>460</v>
      </c>
      <c r="D772" s="148" t="s">
        <v>332</v>
      </c>
      <c r="E772" s="148" t="s">
        <v>415</v>
      </c>
      <c r="F772" s="148" t="s">
        <v>469</v>
      </c>
      <c r="G772" s="144">
        <v>1847687</v>
      </c>
      <c r="H772" s="144">
        <f t="shared" si="13"/>
        <v>-1847687</v>
      </c>
      <c r="I772" s="144">
        <v>0</v>
      </c>
      <c r="J772" s="150">
        <f>J771</f>
        <v>0</v>
      </c>
      <c r="K772" s="145"/>
    </row>
    <row r="773" spans="1:11" s="146" customFormat="1" ht="37.5" customHeight="1" hidden="1">
      <c r="A773" s="121" t="s">
        <v>313</v>
      </c>
      <c r="B773" s="151">
        <v>350</v>
      </c>
      <c r="C773" s="148" t="s">
        <v>460</v>
      </c>
      <c r="D773" s="148" t="s">
        <v>332</v>
      </c>
      <c r="E773" s="148" t="s">
        <v>415</v>
      </c>
      <c r="F773" s="148" t="s">
        <v>312</v>
      </c>
      <c r="G773" s="144">
        <v>1679846</v>
      </c>
      <c r="H773" s="144">
        <f t="shared" si="13"/>
        <v>-1679846</v>
      </c>
      <c r="I773" s="144">
        <v>0</v>
      </c>
      <c r="J773" s="150"/>
      <c r="K773" s="145"/>
    </row>
    <row r="774" spans="1:11" s="146" customFormat="1" ht="18.75" customHeight="1" hidden="1">
      <c r="A774" s="121" t="s">
        <v>316</v>
      </c>
      <c r="B774" s="151">
        <v>350</v>
      </c>
      <c r="C774" s="148" t="s">
        <v>460</v>
      </c>
      <c r="D774" s="148" t="s">
        <v>332</v>
      </c>
      <c r="E774" s="148" t="s">
        <v>415</v>
      </c>
      <c r="F774" s="148" t="s">
        <v>317</v>
      </c>
      <c r="G774" s="144">
        <v>167841</v>
      </c>
      <c r="H774" s="144">
        <f t="shared" si="13"/>
        <v>-167841</v>
      </c>
      <c r="I774" s="144">
        <v>0</v>
      </c>
      <c r="J774" s="150">
        <f>J775+J776</f>
        <v>0</v>
      </c>
      <c r="K774" s="145"/>
    </row>
    <row r="775" spans="1:11" s="146" customFormat="1" ht="37.5" customHeight="1" hidden="1">
      <c r="A775" s="121" t="s">
        <v>197</v>
      </c>
      <c r="B775" s="151">
        <v>350</v>
      </c>
      <c r="C775" s="148" t="s">
        <v>460</v>
      </c>
      <c r="D775" s="148" t="s">
        <v>332</v>
      </c>
      <c r="E775" s="148" t="s">
        <v>415</v>
      </c>
      <c r="F775" s="148" t="s">
        <v>532</v>
      </c>
      <c r="G775" s="144">
        <v>152841</v>
      </c>
      <c r="H775" s="144">
        <f t="shared" si="13"/>
        <v>-152841</v>
      </c>
      <c r="I775" s="144">
        <v>0</v>
      </c>
      <c r="J775" s="150"/>
      <c r="K775" s="145"/>
    </row>
    <row r="776" spans="1:11" s="146" customFormat="1" ht="18.75" customHeight="1" hidden="1">
      <c r="A776" s="121" t="s">
        <v>251</v>
      </c>
      <c r="B776" s="151">
        <v>350</v>
      </c>
      <c r="C776" s="148" t="s">
        <v>460</v>
      </c>
      <c r="D776" s="148" t="s">
        <v>332</v>
      </c>
      <c r="E776" s="148" t="s">
        <v>415</v>
      </c>
      <c r="F776" s="148" t="s">
        <v>318</v>
      </c>
      <c r="G776" s="144">
        <v>15000</v>
      </c>
      <c r="H776" s="144">
        <f t="shared" si="13"/>
        <v>-15000</v>
      </c>
      <c r="I776" s="144">
        <v>0</v>
      </c>
      <c r="J776" s="150"/>
      <c r="K776" s="145"/>
    </row>
    <row r="777" spans="1:10" ht="18.75">
      <c r="A777" s="1" t="s">
        <v>253</v>
      </c>
      <c r="B777" s="7">
        <v>350</v>
      </c>
      <c r="C777" s="13" t="s">
        <v>460</v>
      </c>
      <c r="D777" s="13" t="s">
        <v>332</v>
      </c>
      <c r="E777" s="11" t="s">
        <v>489</v>
      </c>
      <c r="F777" s="13" t="s">
        <v>469</v>
      </c>
      <c r="G777" s="114">
        <v>34000</v>
      </c>
      <c r="H777" s="114">
        <f t="shared" si="13"/>
        <v>8500</v>
      </c>
      <c r="I777" s="114">
        <v>42500</v>
      </c>
      <c r="J777" s="109">
        <f>J778</f>
        <v>39000</v>
      </c>
    </row>
    <row r="778" spans="1:10" ht="37.5">
      <c r="A778" s="1" t="s">
        <v>509</v>
      </c>
      <c r="B778" s="7">
        <v>350</v>
      </c>
      <c r="C778" s="13" t="s">
        <v>460</v>
      </c>
      <c r="D778" s="13" t="s">
        <v>332</v>
      </c>
      <c r="E778" s="11" t="s">
        <v>321</v>
      </c>
      <c r="F778" s="13" t="s">
        <v>469</v>
      </c>
      <c r="G778" s="114">
        <v>34000</v>
      </c>
      <c r="H778" s="114">
        <f t="shared" si="13"/>
        <v>8500</v>
      </c>
      <c r="I778" s="114">
        <v>42500</v>
      </c>
      <c r="J778" s="109">
        <f>J779</f>
        <v>39000</v>
      </c>
    </row>
    <row r="779" spans="1:10" ht="37.5">
      <c r="A779" s="1" t="s">
        <v>313</v>
      </c>
      <c r="B779" s="7">
        <v>350</v>
      </c>
      <c r="C779" s="13" t="s">
        <v>460</v>
      </c>
      <c r="D779" s="13" t="s">
        <v>332</v>
      </c>
      <c r="E779" s="11" t="s">
        <v>321</v>
      </c>
      <c r="F779" s="13" t="s">
        <v>312</v>
      </c>
      <c r="G779" s="114">
        <v>34000</v>
      </c>
      <c r="H779" s="114">
        <f t="shared" si="13"/>
        <v>8500</v>
      </c>
      <c r="I779" s="114">
        <v>42500</v>
      </c>
      <c r="J779" s="109">
        <v>39000</v>
      </c>
    </row>
    <row r="780" spans="1:10" ht="18.75">
      <c r="A780" s="1" t="s">
        <v>77</v>
      </c>
      <c r="B780" s="7">
        <v>350</v>
      </c>
      <c r="C780" s="13" t="s">
        <v>460</v>
      </c>
      <c r="D780" s="13" t="s">
        <v>332</v>
      </c>
      <c r="E780" s="11" t="s">
        <v>78</v>
      </c>
      <c r="F780" s="13" t="s">
        <v>469</v>
      </c>
      <c r="G780" s="114">
        <v>0</v>
      </c>
      <c r="H780" s="114">
        <f t="shared" si="13"/>
        <v>1924962.04</v>
      </c>
      <c r="I780" s="114">
        <v>1924962.04</v>
      </c>
      <c r="J780" s="109">
        <f>J781+J782+J784</f>
        <v>1589986.8</v>
      </c>
    </row>
    <row r="781" spans="1:10" ht="37.5">
      <c r="A781" s="39" t="s">
        <v>313</v>
      </c>
      <c r="B781" s="7">
        <v>350</v>
      </c>
      <c r="C781" s="13" t="s">
        <v>460</v>
      </c>
      <c r="D781" s="13" t="s">
        <v>332</v>
      </c>
      <c r="E781" s="11" t="s">
        <v>78</v>
      </c>
      <c r="F781" s="13" t="s">
        <v>312</v>
      </c>
      <c r="G781" s="114"/>
      <c r="H781" s="114">
        <f t="shared" si="13"/>
        <v>1613176.96</v>
      </c>
      <c r="I781" s="114">
        <v>1613176.96</v>
      </c>
      <c r="J781" s="109">
        <v>1304950.01</v>
      </c>
    </row>
    <row r="782" spans="1:10" ht="37.5">
      <c r="A782" s="39" t="s">
        <v>192</v>
      </c>
      <c r="B782" s="7">
        <v>350</v>
      </c>
      <c r="C782" s="13" t="s">
        <v>460</v>
      </c>
      <c r="D782" s="13" t="s">
        <v>332</v>
      </c>
      <c r="E782" s="11" t="s">
        <v>78</v>
      </c>
      <c r="F782" s="13" t="s">
        <v>314</v>
      </c>
      <c r="G782" s="114">
        <v>0</v>
      </c>
      <c r="H782" s="114">
        <f aca="true" t="shared" si="14" ref="H782:H845">I782-G782</f>
        <v>156000</v>
      </c>
      <c r="I782" s="114">
        <v>156000</v>
      </c>
      <c r="J782" s="109">
        <f>J783</f>
        <v>156000</v>
      </c>
    </row>
    <row r="783" spans="1:10" ht="37.5">
      <c r="A783" s="39" t="s">
        <v>191</v>
      </c>
      <c r="B783" s="7">
        <v>350</v>
      </c>
      <c r="C783" s="13" t="s">
        <v>460</v>
      </c>
      <c r="D783" s="13" t="s">
        <v>332</v>
      </c>
      <c r="E783" s="11" t="s">
        <v>78</v>
      </c>
      <c r="F783" s="13" t="s">
        <v>193</v>
      </c>
      <c r="G783" s="114"/>
      <c r="H783" s="114">
        <f t="shared" si="14"/>
        <v>156000</v>
      </c>
      <c r="I783" s="114">
        <v>156000</v>
      </c>
      <c r="J783" s="109">
        <v>156000</v>
      </c>
    </row>
    <row r="784" spans="1:10" ht="18.75">
      <c r="A784" s="39" t="s">
        <v>316</v>
      </c>
      <c r="B784" s="7">
        <v>350</v>
      </c>
      <c r="C784" s="13" t="s">
        <v>460</v>
      </c>
      <c r="D784" s="13" t="s">
        <v>332</v>
      </c>
      <c r="E784" s="11" t="s">
        <v>78</v>
      </c>
      <c r="F784" s="13" t="s">
        <v>317</v>
      </c>
      <c r="G784" s="114">
        <v>0</v>
      </c>
      <c r="H784" s="114">
        <f t="shared" si="14"/>
        <v>155785.08</v>
      </c>
      <c r="I784" s="114">
        <v>155785.08</v>
      </c>
      <c r="J784" s="109">
        <f>J785+J786</f>
        <v>129036.79</v>
      </c>
    </row>
    <row r="785" spans="1:10" ht="37.5">
      <c r="A785" s="39" t="s">
        <v>197</v>
      </c>
      <c r="B785" s="7">
        <v>350</v>
      </c>
      <c r="C785" s="13" t="s">
        <v>460</v>
      </c>
      <c r="D785" s="13" t="s">
        <v>332</v>
      </c>
      <c r="E785" s="11" t="s">
        <v>78</v>
      </c>
      <c r="F785" s="13" t="s">
        <v>532</v>
      </c>
      <c r="G785" s="114"/>
      <c r="H785" s="114">
        <f t="shared" si="14"/>
        <v>152841</v>
      </c>
      <c r="I785" s="114">
        <v>152841</v>
      </c>
      <c r="J785" s="109">
        <v>129036.79</v>
      </c>
    </row>
    <row r="786" spans="1:10" ht="18.75">
      <c r="A786" s="39" t="s">
        <v>251</v>
      </c>
      <c r="B786" s="7">
        <v>350</v>
      </c>
      <c r="C786" s="13" t="s">
        <v>460</v>
      </c>
      <c r="D786" s="13" t="s">
        <v>332</v>
      </c>
      <c r="E786" s="11" t="s">
        <v>78</v>
      </c>
      <c r="F786" s="13" t="s">
        <v>318</v>
      </c>
      <c r="G786" s="114"/>
      <c r="H786" s="114">
        <f t="shared" si="14"/>
        <v>2944.08</v>
      </c>
      <c r="I786" s="114">
        <v>2944.08</v>
      </c>
      <c r="J786" s="109">
        <v>0</v>
      </c>
    </row>
    <row r="787" spans="1:10" ht="37.5">
      <c r="A787" s="40" t="s">
        <v>5</v>
      </c>
      <c r="B787" s="7">
        <v>350</v>
      </c>
      <c r="C787" s="13" t="s">
        <v>460</v>
      </c>
      <c r="D787" s="13" t="s">
        <v>332</v>
      </c>
      <c r="E787" s="11" t="s">
        <v>10</v>
      </c>
      <c r="F787" s="13" t="s">
        <v>469</v>
      </c>
      <c r="G787" s="114">
        <v>0</v>
      </c>
      <c r="H787" s="114">
        <f t="shared" si="14"/>
        <v>277000.38</v>
      </c>
      <c r="I787" s="114">
        <v>277000.38</v>
      </c>
      <c r="J787" s="109">
        <f>J788+J791</f>
        <v>276710.38</v>
      </c>
    </row>
    <row r="788" spans="1:10" ht="37.5">
      <c r="A788" s="40" t="s">
        <v>17</v>
      </c>
      <c r="B788" s="7">
        <v>350</v>
      </c>
      <c r="C788" s="13" t="s">
        <v>460</v>
      </c>
      <c r="D788" s="13" t="s">
        <v>332</v>
      </c>
      <c r="E788" s="11" t="s">
        <v>11</v>
      </c>
      <c r="F788" s="13" t="s">
        <v>469</v>
      </c>
      <c r="G788" s="114">
        <v>0</v>
      </c>
      <c r="H788" s="114">
        <f t="shared" si="14"/>
        <v>85690</v>
      </c>
      <c r="I788" s="114">
        <v>85690</v>
      </c>
      <c r="J788" s="109">
        <f>J789+J790</f>
        <v>85690</v>
      </c>
    </row>
    <row r="789" spans="1:10" ht="75">
      <c r="A789" s="1" t="s">
        <v>534</v>
      </c>
      <c r="B789" s="7">
        <v>350</v>
      </c>
      <c r="C789" s="13" t="s">
        <v>460</v>
      </c>
      <c r="D789" s="13" t="s">
        <v>332</v>
      </c>
      <c r="E789" s="11" t="s">
        <v>11</v>
      </c>
      <c r="F789" s="13" t="s">
        <v>311</v>
      </c>
      <c r="G789" s="114"/>
      <c r="H789" s="114">
        <f t="shared" si="14"/>
        <v>68600</v>
      </c>
      <c r="I789" s="114">
        <v>68600</v>
      </c>
      <c r="J789" s="109">
        <v>68600</v>
      </c>
    </row>
    <row r="790" spans="1:10" ht="37.5">
      <c r="A790" s="40" t="s">
        <v>313</v>
      </c>
      <c r="B790" s="7">
        <v>350</v>
      </c>
      <c r="C790" s="13" t="s">
        <v>460</v>
      </c>
      <c r="D790" s="13" t="s">
        <v>332</v>
      </c>
      <c r="E790" s="11" t="s">
        <v>11</v>
      </c>
      <c r="F790" s="13" t="s">
        <v>312</v>
      </c>
      <c r="G790" s="114"/>
      <c r="H790" s="114">
        <f t="shared" si="14"/>
        <v>17090</v>
      </c>
      <c r="I790" s="114">
        <v>17090</v>
      </c>
      <c r="J790" s="109">
        <v>17090</v>
      </c>
    </row>
    <row r="791" spans="1:10" ht="56.25">
      <c r="A791" s="40" t="s">
        <v>18</v>
      </c>
      <c r="B791" s="7">
        <v>350</v>
      </c>
      <c r="C791" s="13" t="s">
        <v>460</v>
      </c>
      <c r="D791" s="13" t="s">
        <v>332</v>
      </c>
      <c r="E791" s="11" t="s">
        <v>12</v>
      </c>
      <c r="F791" s="13" t="s">
        <v>469</v>
      </c>
      <c r="G791" s="114">
        <v>0</v>
      </c>
      <c r="H791" s="114">
        <f t="shared" si="14"/>
        <v>191310.38</v>
      </c>
      <c r="I791" s="114">
        <v>191310.38</v>
      </c>
      <c r="J791" s="109">
        <f>J792</f>
        <v>191020.38</v>
      </c>
    </row>
    <row r="792" spans="1:10" ht="37.5">
      <c r="A792" s="40" t="s">
        <v>313</v>
      </c>
      <c r="B792" s="7">
        <v>350</v>
      </c>
      <c r="C792" s="13" t="s">
        <v>460</v>
      </c>
      <c r="D792" s="13" t="s">
        <v>332</v>
      </c>
      <c r="E792" s="11" t="s">
        <v>12</v>
      </c>
      <c r="F792" s="13" t="s">
        <v>312</v>
      </c>
      <c r="G792" s="114"/>
      <c r="H792" s="114">
        <f t="shared" si="14"/>
        <v>191310.38</v>
      </c>
      <c r="I792" s="114">
        <v>191310.38</v>
      </c>
      <c r="J792" s="109">
        <v>191020.38</v>
      </c>
    </row>
    <row r="793" spans="1:10" ht="18.75">
      <c r="A793" s="40" t="s">
        <v>198</v>
      </c>
      <c r="B793" s="7">
        <v>350</v>
      </c>
      <c r="C793" s="11" t="s">
        <v>477</v>
      </c>
      <c r="D793" s="8" t="s">
        <v>467</v>
      </c>
      <c r="E793" s="8" t="s">
        <v>468</v>
      </c>
      <c r="F793" s="8" t="s">
        <v>469</v>
      </c>
      <c r="G793" s="114">
        <v>1935068</v>
      </c>
      <c r="H793" s="114">
        <f t="shared" si="14"/>
        <v>974556.9300000002</v>
      </c>
      <c r="I793" s="114">
        <v>2909624.93</v>
      </c>
      <c r="J793" s="109">
        <f>J794</f>
        <v>2206850.45</v>
      </c>
    </row>
    <row r="794" spans="1:10" ht="18.75">
      <c r="A794" s="1" t="s">
        <v>488</v>
      </c>
      <c r="B794" s="7">
        <v>350</v>
      </c>
      <c r="C794" s="13" t="s">
        <v>477</v>
      </c>
      <c r="D794" s="13" t="s">
        <v>483</v>
      </c>
      <c r="E794" s="13" t="s">
        <v>468</v>
      </c>
      <c r="F794" s="13" t="s">
        <v>469</v>
      </c>
      <c r="G794" s="114">
        <v>1935068</v>
      </c>
      <c r="H794" s="114">
        <f t="shared" si="14"/>
        <v>974556.9300000002</v>
      </c>
      <c r="I794" s="114">
        <v>2909624.93</v>
      </c>
      <c r="J794" s="109">
        <f>J795+J802</f>
        <v>2206850.45</v>
      </c>
    </row>
    <row r="795" spans="1:10" ht="37.5">
      <c r="A795" s="1" t="s">
        <v>421</v>
      </c>
      <c r="B795" s="7">
        <v>350</v>
      </c>
      <c r="C795" s="13" t="s">
        <v>477</v>
      </c>
      <c r="D795" s="13" t="s">
        <v>483</v>
      </c>
      <c r="E795" s="13" t="s">
        <v>223</v>
      </c>
      <c r="F795" s="13" t="s">
        <v>469</v>
      </c>
      <c r="G795" s="114">
        <v>683999</v>
      </c>
      <c r="H795" s="114">
        <f t="shared" si="14"/>
        <v>974556.9299999999</v>
      </c>
      <c r="I795" s="114">
        <v>1658555.93</v>
      </c>
      <c r="J795" s="109">
        <f>J796</f>
        <v>955781.4500000001</v>
      </c>
    </row>
    <row r="796" spans="1:10" ht="18.75">
      <c r="A796" s="1" t="s">
        <v>422</v>
      </c>
      <c r="B796" s="7">
        <v>350</v>
      </c>
      <c r="C796" s="13" t="s">
        <v>477</v>
      </c>
      <c r="D796" s="13" t="s">
        <v>483</v>
      </c>
      <c r="E796" s="13" t="s">
        <v>222</v>
      </c>
      <c r="F796" s="13" t="s">
        <v>469</v>
      </c>
      <c r="G796" s="114">
        <v>683999</v>
      </c>
      <c r="H796" s="114">
        <f t="shared" si="14"/>
        <v>974556.9299999999</v>
      </c>
      <c r="I796" s="114">
        <v>1658555.93</v>
      </c>
      <c r="J796" s="109">
        <f>J797+J798</f>
        <v>955781.4500000001</v>
      </c>
    </row>
    <row r="797" spans="1:10" ht="37.5">
      <c r="A797" s="39" t="s">
        <v>313</v>
      </c>
      <c r="B797" s="7">
        <v>350</v>
      </c>
      <c r="C797" s="13" t="s">
        <v>477</v>
      </c>
      <c r="D797" s="13" t="s">
        <v>483</v>
      </c>
      <c r="E797" s="13" t="s">
        <v>222</v>
      </c>
      <c r="F797" s="13" t="s">
        <v>312</v>
      </c>
      <c r="G797" s="114">
        <v>673999</v>
      </c>
      <c r="H797" s="114">
        <f t="shared" si="14"/>
        <v>954556.9299999999</v>
      </c>
      <c r="I797" s="114">
        <v>1628555.93</v>
      </c>
      <c r="J797" s="109">
        <v>928555.28</v>
      </c>
    </row>
    <row r="798" spans="1:10" ht="18.75">
      <c r="A798" s="39" t="s">
        <v>316</v>
      </c>
      <c r="B798" s="7">
        <v>350</v>
      </c>
      <c r="C798" s="13" t="s">
        <v>477</v>
      </c>
      <c r="D798" s="13" t="s">
        <v>483</v>
      </c>
      <c r="E798" s="13" t="s">
        <v>222</v>
      </c>
      <c r="F798" s="13" t="s">
        <v>317</v>
      </c>
      <c r="G798" s="114">
        <v>10000</v>
      </c>
      <c r="H798" s="114">
        <f t="shared" si="14"/>
        <v>20000</v>
      </c>
      <c r="I798" s="114">
        <v>30000</v>
      </c>
      <c r="J798" s="109">
        <f>J801+J799</f>
        <v>27226.17</v>
      </c>
    </row>
    <row r="799" spans="1:10" ht="18.75">
      <c r="A799" s="39" t="s">
        <v>6</v>
      </c>
      <c r="B799" s="7">
        <v>350</v>
      </c>
      <c r="C799" s="13" t="s">
        <v>477</v>
      </c>
      <c r="D799" s="13" t="s">
        <v>483</v>
      </c>
      <c r="E799" s="13" t="s">
        <v>222</v>
      </c>
      <c r="F799" s="13" t="s">
        <v>7</v>
      </c>
      <c r="G799" s="114">
        <v>0</v>
      </c>
      <c r="H799" s="114">
        <f t="shared" si="14"/>
        <v>24226.17</v>
      </c>
      <c r="I799" s="114">
        <v>24226.17</v>
      </c>
      <c r="J799" s="109">
        <f>J800</f>
        <v>24226.17</v>
      </c>
    </row>
    <row r="800" spans="1:10" ht="108.75" customHeight="1">
      <c r="A800" s="129" t="s">
        <v>45</v>
      </c>
      <c r="B800" s="7">
        <v>350</v>
      </c>
      <c r="C800" s="13" t="s">
        <v>477</v>
      </c>
      <c r="D800" s="13" t="s">
        <v>483</v>
      </c>
      <c r="E800" s="13" t="s">
        <v>222</v>
      </c>
      <c r="F800" s="13" t="s">
        <v>51</v>
      </c>
      <c r="G800" s="114"/>
      <c r="H800" s="114">
        <f t="shared" si="14"/>
        <v>24226.17</v>
      </c>
      <c r="I800" s="114">
        <v>24226.17</v>
      </c>
      <c r="J800" s="109">
        <v>24226.17</v>
      </c>
    </row>
    <row r="801" spans="1:10" ht="18.75">
      <c r="A801" s="39" t="s">
        <v>251</v>
      </c>
      <c r="B801" s="7">
        <v>350</v>
      </c>
      <c r="C801" s="13" t="s">
        <v>477</v>
      </c>
      <c r="D801" s="13" t="s">
        <v>483</v>
      </c>
      <c r="E801" s="13" t="s">
        <v>222</v>
      </c>
      <c r="F801" s="13" t="s">
        <v>318</v>
      </c>
      <c r="G801" s="114">
        <v>10000</v>
      </c>
      <c r="H801" s="114">
        <f t="shared" si="14"/>
        <v>-4226.17</v>
      </c>
      <c r="I801" s="114">
        <v>5773.83</v>
      </c>
      <c r="J801" s="109">
        <v>3000</v>
      </c>
    </row>
    <row r="802" spans="1:10" ht="37.5">
      <c r="A802" s="12" t="s">
        <v>346</v>
      </c>
      <c r="B802" s="7">
        <v>350</v>
      </c>
      <c r="C802" s="13" t="s">
        <v>477</v>
      </c>
      <c r="D802" s="13" t="s">
        <v>483</v>
      </c>
      <c r="E802" s="11" t="s">
        <v>347</v>
      </c>
      <c r="F802" s="13" t="s">
        <v>469</v>
      </c>
      <c r="G802" s="114">
        <v>1251069</v>
      </c>
      <c r="H802" s="114">
        <f t="shared" si="14"/>
        <v>0</v>
      </c>
      <c r="I802" s="114">
        <v>1251069</v>
      </c>
      <c r="J802" s="109">
        <f>J803</f>
        <v>1251069</v>
      </c>
    </row>
    <row r="803" spans="1:10" ht="37.5">
      <c r="A803" s="12" t="s">
        <v>512</v>
      </c>
      <c r="B803" s="7">
        <v>350</v>
      </c>
      <c r="C803" s="13" t="s">
        <v>477</v>
      </c>
      <c r="D803" s="13" t="s">
        <v>483</v>
      </c>
      <c r="E803" s="11" t="s">
        <v>347</v>
      </c>
      <c r="F803" s="13" t="s">
        <v>252</v>
      </c>
      <c r="G803" s="114">
        <v>1251069</v>
      </c>
      <c r="H803" s="114">
        <f t="shared" si="14"/>
        <v>0</v>
      </c>
      <c r="I803" s="114">
        <v>1251069</v>
      </c>
      <c r="J803" s="109">
        <f>J804</f>
        <v>1251069</v>
      </c>
    </row>
    <row r="804" spans="1:10" ht="18.75">
      <c r="A804" s="12" t="s">
        <v>258</v>
      </c>
      <c r="B804" s="7">
        <v>350</v>
      </c>
      <c r="C804" s="13" t="s">
        <v>477</v>
      </c>
      <c r="D804" s="13" t="s">
        <v>483</v>
      </c>
      <c r="E804" s="11" t="s">
        <v>347</v>
      </c>
      <c r="F804" s="13" t="s">
        <v>254</v>
      </c>
      <c r="G804" s="114">
        <v>1251069</v>
      </c>
      <c r="H804" s="114">
        <f t="shared" si="14"/>
        <v>0</v>
      </c>
      <c r="I804" s="114">
        <v>1251069</v>
      </c>
      <c r="J804" s="109">
        <f>J805</f>
        <v>1251069</v>
      </c>
    </row>
    <row r="805" spans="1:10" ht="56.25">
      <c r="A805" s="12" t="s">
        <v>259</v>
      </c>
      <c r="B805" s="7">
        <v>350</v>
      </c>
      <c r="C805" s="13" t="s">
        <v>477</v>
      </c>
      <c r="D805" s="13" t="s">
        <v>483</v>
      </c>
      <c r="E805" s="11" t="s">
        <v>347</v>
      </c>
      <c r="F805" s="13" t="s">
        <v>255</v>
      </c>
      <c r="G805" s="114">
        <v>1251069</v>
      </c>
      <c r="H805" s="114">
        <f t="shared" si="14"/>
        <v>0</v>
      </c>
      <c r="I805" s="114">
        <v>1251069</v>
      </c>
      <c r="J805" s="109">
        <v>1251069</v>
      </c>
    </row>
    <row r="806" spans="1:10" ht="18.75">
      <c r="A806" s="1" t="s">
        <v>423</v>
      </c>
      <c r="B806" s="7">
        <v>350</v>
      </c>
      <c r="C806" s="14" t="s">
        <v>490</v>
      </c>
      <c r="D806" s="13" t="s">
        <v>467</v>
      </c>
      <c r="E806" s="13" t="s">
        <v>468</v>
      </c>
      <c r="F806" s="13" t="s">
        <v>469</v>
      </c>
      <c r="G806" s="114">
        <v>7042086</v>
      </c>
      <c r="H806" s="114">
        <f t="shared" si="14"/>
        <v>29875055.92</v>
      </c>
      <c r="I806" s="114">
        <v>36917141.92</v>
      </c>
      <c r="J806" s="109">
        <f>J811+J807</f>
        <v>36850865.77</v>
      </c>
    </row>
    <row r="807" spans="1:10" ht="18.75">
      <c r="A807" s="1" t="s">
        <v>424</v>
      </c>
      <c r="B807" s="7">
        <v>350</v>
      </c>
      <c r="C807" s="14" t="s">
        <v>490</v>
      </c>
      <c r="D807" s="14" t="s">
        <v>460</v>
      </c>
      <c r="E807" s="13" t="s">
        <v>468</v>
      </c>
      <c r="F807" s="13" t="s">
        <v>469</v>
      </c>
      <c r="G807" s="114">
        <v>2726086</v>
      </c>
      <c r="H807" s="114">
        <f t="shared" si="14"/>
        <v>-2700000</v>
      </c>
      <c r="I807" s="114">
        <v>26086</v>
      </c>
      <c r="J807" s="109">
        <f>J808</f>
        <v>0</v>
      </c>
    </row>
    <row r="808" spans="1:10" ht="18.75">
      <c r="A808" s="1" t="s">
        <v>376</v>
      </c>
      <c r="B808" s="7">
        <v>350</v>
      </c>
      <c r="C808" s="14" t="s">
        <v>490</v>
      </c>
      <c r="D808" s="14" t="s">
        <v>460</v>
      </c>
      <c r="E808" s="13" t="s">
        <v>196</v>
      </c>
      <c r="F808" s="13" t="s">
        <v>469</v>
      </c>
      <c r="G808" s="114">
        <v>2726086</v>
      </c>
      <c r="H808" s="114">
        <f t="shared" si="14"/>
        <v>-2700000</v>
      </c>
      <c r="I808" s="114">
        <v>26086</v>
      </c>
      <c r="J808" s="109">
        <f>J809</f>
        <v>0</v>
      </c>
    </row>
    <row r="809" spans="1:10" ht="18.75">
      <c r="A809" s="1" t="s">
        <v>377</v>
      </c>
      <c r="B809" s="7">
        <v>350</v>
      </c>
      <c r="C809" s="14" t="s">
        <v>490</v>
      </c>
      <c r="D809" s="14" t="s">
        <v>460</v>
      </c>
      <c r="E809" s="13" t="s">
        <v>123</v>
      </c>
      <c r="F809" s="13" t="s">
        <v>469</v>
      </c>
      <c r="G809" s="114">
        <v>2726086</v>
      </c>
      <c r="H809" s="114">
        <f t="shared" si="14"/>
        <v>-2700000</v>
      </c>
      <c r="I809" s="114">
        <v>26086</v>
      </c>
      <c r="J809" s="109">
        <f>J810</f>
        <v>0</v>
      </c>
    </row>
    <row r="810" spans="1:10" ht="37.5">
      <c r="A810" s="1" t="s">
        <v>313</v>
      </c>
      <c r="B810" s="7">
        <v>350</v>
      </c>
      <c r="C810" s="14" t="s">
        <v>490</v>
      </c>
      <c r="D810" s="14" t="s">
        <v>460</v>
      </c>
      <c r="E810" s="13" t="s">
        <v>123</v>
      </c>
      <c r="F810" s="13" t="s">
        <v>312</v>
      </c>
      <c r="G810" s="114">
        <v>2726086</v>
      </c>
      <c r="H810" s="114">
        <f t="shared" si="14"/>
        <v>-2700000</v>
      </c>
      <c r="I810" s="114">
        <v>26086</v>
      </c>
      <c r="J810" s="109">
        <v>0</v>
      </c>
    </row>
    <row r="811" spans="1:10" ht="18.75">
      <c r="A811" s="1" t="s">
        <v>425</v>
      </c>
      <c r="B811" s="7">
        <v>350</v>
      </c>
      <c r="C811" s="13" t="s">
        <v>490</v>
      </c>
      <c r="D811" s="13" t="s">
        <v>490</v>
      </c>
      <c r="E811" s="13" t="s">
        <v>468</v>
      </c>
      <c r="F811" s="13" t="s">
        <v>469</v>
      </c>
      <c r="G811" s="114">
        <v>4316000</v>
      </c>
      <c r="H811" s="114">
        <f t="shared" si="14"/>
        <v>0</v>
      </c>
      <c r="I811" s="114">
        <v>4316000</v>
      </c>
      <c r="J811" s="109">
        <f>J812+J815</f>
        <v>36850865.77</v>
      </c>
    </row>
    <row r="812" spans="1:10" ht="18.75">
      <c r="A812" s="1" t="s">
        <v>426</v>
      </c>
      <c r="B812" s="7">
        <v>350</v>
      </c>
      <c r="C812" s="13" t="s">
        <v>490</v>
      </c>
      <c r="D812" s="13" t="s">
        <v>490</v>
      </c>
      <c r="E812" s="13" t="s">
        <v>438</v>
      </c>
      <c r="F812" s="13" t="s">
        <v>469</v>
      </c>
      <c r="G812" s="114">
        <v>4316000</v>
      </c>
      <c r="H812" s="114">
        <f t="shared" si="14"/>
        <v>0</v>
      </c>
      <c r="I812" s="114">
        <v>4316000</v>
      </c>
      <c r="J812" s="109">
        <f>J813</f>
        <v>4275810.51</v>
      </c>
    </row>
    <row r="813" spans="1:10" ht="37.5">
      <c r="A813" s="1" t="s">
        <v>199</v>
      </c>
      <c r="B813" s="7">
        <v>350</v>
      </c>
      <c r="C813" s="13" t="s">
        <v>490</v>
      </c>
      <c r="D813" s="13" t="s">
        <v>490</v>
      </c>
      <c r="E813" s="13" t="s">
        <v>129</v>
      </c>
      <c r="F813" s="13" t="s">
        <v>469</v>
      </c>
      <c r="G813" s="114">
        <v>4316000</v>
      </c>
      <c r="H813" s="114">
        <f t="shared" si="14"/>
        <v>0</v>
      </c>
      <c r="I813" s="114">
        <v>4316000</v>
      </c>
      <c r="J813" s="109">
        <f>J814</f>
        <v>4275810.51</v>
      </c>
    </row>
    <row r="814" spans="1:10" ht="37.5">
      <c r="A814" s="39" t="s">
        <v>313</v>
      </c>
      <c r="B814" s="7">
        <v>350</v>
      </c>
      <c r="C814" s="13" t="s">
        <v>490</v>
      </c>
      <c r="D814" s="13" t="s">
        <v>490</v>
      </c>
      <c r="E814" s="13" t="s">
        <v>129</v>
      </c>
      <c r="F814" s="13" t="s">
        <v>312</v>
      </c>
      <c r="G814" s="114">
        <v>4316000</v>
      </c>
      <c r="H814" s="114">
        <f t="shared" si="14"/>
        <v>0</v>
      </c>
      <c r="I814" s="114">
        <v>4316000</v>
      </c>
      <c r="J814" s="109">
        <v>4275810.51</v>
      </c>
    </row>
    <row r="815" spans="1:10" ht="18.75">
      <c r="A815" s="1" t="s">
        <v>253</v>
      </c>
      <c r="B815" s="7">
        <v>350</v>
      </c>
      <c r="C815" s="13" t="s">
        <v>490</v>
      </c>
      <c r="D815" s="13" t="s">
        <v>490</v>
      </c>
      <c r="E815" s="13" t="s">
        <v>489</v>
      </c>
      <c r="F815" s="13" t="s">
        <v>469</v>
      </c>
      <c r="G815" s="114">
        <v>0</v>
      </c>
      <c r="H815" s="114">
        <f t="shared" si="14"/>
        <v>32575055.92</v>
      </c>
      <c r="I815" s="114">
        <v>32575055.92</v>
      </c>
      <c r="J815" s="109">
        <f>J816</f>
        <v>32575055.26</v>
      </c>
    </row>
    <row r="816" spans="1:10" ht="56.25">
      <c r="A816" s="1" t="s">
        <v>181</v>
      </c>
      <c r="B816" s="7">
        <v>350</v>
      </c>
      <c r="C816" s="13" t="s">
        <v>490</v>
      </c>
      <c r="D816" s="13" t="s">
        <v>490</v>
      </c>
      <c r="E816" s="13" t="s">
        <v>339</v>
      </c>
      <c r="F816" s="13" t="s">
        <v>469</v>
      </c>
      <c r="G816" s="114">
        <v>0</v>
      </c>
      <c r="H816" s="114">
        <f t="shared" si="14"/>
        <v>32575055.92</v>
      </c>
      <c r="I816" s="114">
        <v>32575055.92</v>
      </c>
      <c r="J816" s="109">
        <f>J817</f>
        <v>32575055.26</v>
      </c>
    </row>
    <row r="817" spans="1:10" ht="37.5">
      <c r="A817" s="1" t="s">
        <v>315</v>
      </c>
      <c r="B817" s="7">
        <v>350</v>
      </c>
      <c r="C817" s="13" t="s">
        <v>490</v>
      </c>
      <c r="D817" s="13" t="s">
        <v>490</v>
      </c>
      <c r="E817" s="13" t="s">
        <v>339</v>
      </c>
      <c r="F817" s="13" t="s">
        <v>314</v>
      </c>
      <c r="G817" s="114"/>
      <c r="H817" s="114">
        <f t="shared" si="14"/>
        <v>32575055.92</v>
      </c>
      <c r="I817" s="114">
        <v>32575055.92</v>
      </c>
      <c r="J817" s="109">
        <v>32575055.26</v>
      </c>
    </row>
    <row r="818" spans="1:10" ht="18.75">
      <c r="A818" s="1" t="s">
        <v>427</v>
      </c>
      <c r="B818" s="7">
        <v>350</v>
      </c>
      <c r="C818" s="13" t="s">
        <v>494</v>
      </c>
      <c r="D818" s="13" t="s">
        <v>467</v>
      </c>
      <c r="E818" s="13" t="s">
        <v>468</v>
      </c>
      <c r="F818" s="13" t="s">
        <v>469</v>
      </c>
      <c r="G818" s="114">
        <v>5932221</v>
      </c>
      <c r="H818" s="114">
        <f t="shared" si="14"/>
        <v>2508859.879999999</v>
      </c>
      <c r="I818" s="114">
        <v>8441080.879999999</v>
      </c>
      <c r="J818" s="109">
        <f>J819+J829</f>
        <v>8441030.879999999</v>
      </c>
    </row>
    <row r="819" spans="1:10" ht="18.75">
      <c r="A819" s="12" t="s">
        <v>437</v>
      </c>
      <c r="B819" s="8" t="s">
        <v>94</v>
      </c>
      <c r="C819" s="11">
        <v>10</v>
      </c>
      <c r="D819" s="11" t="s">
        <v>477</v>
      </c>
      <c r="E819" s="11" t="s">
        <v>468</v>
      </c>
      <c r="F819" s="11" t="s">
        <v>469</v>
      </c>
      <c r="G819" s="114">
        <v>0</v>
      </c>
      <c r="H819" s="114">
        <f t="shared" si="14"/>
        <v>2424992.08</v>
      </c>
      <c r="I819" s="114">
        <v>2424992.08</v>
      </c>
      <c r="J819" s="109">
        <f>J820+J826</f>
        <v>2424942.08</v>
      </c>
    </row>
    <row r="820" spans="1:10" ht="18.75">
      <c r="A820" s="12" t="s">
        <v>429</v>
      </c>
      <c r="B820" s="8" t="s">
        <v>94</v>
      </c>
      <c r="C820" s="11">
        <v>10</v>
      </c>
      <c r="D820" s="11" t="s">
        <v>477</v>
      </c>
      <c r="E820" s="11" t="s">
        <v>299</v>
      </c>
      <c r="F820" s="11" t="s">
        <v>469</v>
      </c>
      <c r="G820" s="114">
        <v>0</v>
      </c>
      <c r="H820" s="114">
        <f t="shared" si="14"/>
        <v>1417690</v>
      </c>
      <c r="I820" s="114">
        <v>1417690</v>
      </c>
      <c r="J820" s="109">
        <f>J821+J824</f>
        <v>1417640</v>
      </c>
    </row>
    <row r="821" spans="1:10" ht="56.25">
      <c r="A821" s="51" t="s">
        <v>530</v>
      </c>
      <c r="B821" s="8" t="s">
        <v>94</v>
      </c>
      <c r="C821" s="11">
        <v>10</v>
      </c>
      <c r="D821" s="11" t="s">
        <v>477</v>
      </c>
      <c r="E821" s="11" t="s">
        <v>212</v>
      </c>
      <c r="F821" s="11" t="s">
        <v>469</v>
      </c>
      <c r="G821" s="114">
        <v>0</v>
      </c>
      <c r="H821" s="114">
        <f t="shared" si="14"/>
        <v>458990</v>
      </c>
      <c r="I821" s="114">
        <v>458990</v>
      </c>
      <c r="J821" s="109">
        <f>J822</f>
        <v>458940</v>
      </c>
    </row>
    <row r="822" spans="1:10" ht="56.25">
      <c r="A822" s="51" t="s">
        <v>529</v>
      </c>
      <c r="B822" s="8" t="s">
        <v>94</v>
      </c>
      <c r="C822" s="11">
        <v>10</v>
      </c>
      <c r="D822" s="11" t="s">
        <v>477</v>
      </c>
      <c r="E822" s="11" t="s">
        <v>300</v>
      </c>
      <c r="F822" s="11" t="s">
        <v>469</v>
      </c>
      <c r="G822" s="114">
        <v>0</v>
      </c>
      <c r="H822" s="114">
        <f t="shared" si="14"/>
        <v>458990</v>
      </c>
      <c r="I822" s="114">
        <v>458990</v>
      </c>
      <c r="J822" s="109">
        <f>J823</f>
        <v>458940</v>
      </c>
    </row>
    <row r="823" spans="1:10" ht="37.5">
      <c r="A823" s="1" t="s">
        <v>315</v>
      </c>
      <c r="B823" s="8" t="s">
        <v>94</v>
      </c>
      <c r="C823" s="11">
        <v>10</v>
      </c>
      <c r="D823" s="11" t="s">
        <v>477</v>
      </c>
      <c r="E823" s="11" t="s">
        <v>300</v>
      </c>
      <c r="F823" s="11" t="s">
        <v>314</v>
      </c>
      <c r="G823" s="114"/>
      <c r="H823" s="114">
        <f t="shared" si="14"/>
        <v>458990</v>
      </c>
      <c r="I823" s="114">
        <v>458990</v>
      </c>
      <c r="J823" s="109">
        <v>458940</v>
      </c>
    </row>
    <row r="824" spans="1:10" ht="56.25">
      <c r="A824" s="12" t="s">
        <v>3</v>
      </c>
      <c r="B824" s="8" t="s">
        <v>94</v>
      </c>
      <c r="C824" s="11">
        <v>10</v>
      </c>
      <c r="D824" s="11" t="s">
        <v>477</v>
      </c>
      <c r="E824" s="11" t="s">
        <v>2</v>
      </c>
      <c r="F824" s="11" t="s">
        <v>469</v>
      </c>
      <c r="G824" s="114">
        <v>0</v>
      </c>
      <c r="H824" s="114">
        <f t="shared" si="14"/>
        <v>958700</v>
      </c>
      <c r="I824" s="114">
        <v>958700</v>
      </c>
      <c r="J824" s="109">
        <f>J825</f>
        <v>958700</v>
      </c>
    </row>
    <row r="825" spans="1:10" ht="37.5">
      <c r="A825" s="1" t="s">
        <v>315</v>
      </c>
      <c r="B825" s="8" t="s">
        <v>94</v>
      </c>
      <c r="C825" s="11">
        <v>10</v>
      </c>
      <c r="D825" s="11" t="s">
        <v>477</v>
      </c>
      <c r="E825" s="11" t="s">
        <v>2</v>
      </c>
      <c r="F825" s="11" t="s">
        <v>314</v>
      </c>
      <c r="G825" s="114"/>
      <c r="H825" s="114">
        <f t="shared" si="14"/>
        <v>958700</v>
      </c>
      <c r="I825" s="114">
        <v>958700</v>
      </c>
      <c r="J825" s="109">
        <v>958700</v>
      </c>
    </row>
    <row r="826" spans="1:10" ht="18.75">
      <c r="A826" s="1" t="s">
        <v>253</v>
      </c>
      <c r="B826" s="8" t="s">
        <v>94</v>
      </c>
      <c r="C826" s="11" t="s">
        <v>494</v>
      </c>
      <c r="D826" s="11" t="s">
        <v>477</v>
      </c>
      <c r="E826" s="13" t="s">
        <v>489</v>
      </c>
      <c r="F826" s="17" t="s">
        <v>469</v>
      </c>
      <c r="G826" s="114">
        <v>0</v>
      </c>
      <c r="H826" s="114">
        <f t="shared" si="14"/>
        <v>1007302.08</v>
      </c>
      <c r="I826" s="114">
        <v>1007302.08</v>
      </c>
      <c r="J826" s="109">
        <f>J827</f>
        <v>1007302.08</v>
      </c>
    </row>
    <row r="827" spans="1:10" ht="37.5">
      <c r="A827" s="12" t="s">
        <v>515</v>
      </c>
      <c r="B827" s="8" t="s">
        <v>94</v>
      </c>
      <c r="C827" s="11" t="s">
        <v>494</v>
      </c>
      <c r="D827" s="11" t="s">
        <v>477</v>
      </c>
      <c r="E827" s="13" t="s">
        <v>327</v>
      </c>
      <c r="F827" s="17" t="s">
        <v>469</v>
      </c>
      <c r="G827" s="114">
        <v>0</v>
      </c>
      <c r="H827" s="114">
        <f t="shared" si="14"/>
        <v>1007302.08</v>
      </c>
      <c r="I827" s="114">
        <v>1007302.08</v>
      </c>
      <c r="J827" s="109">
        <f>J828</f>
        <v>1007302.08</v>
      </c>
    </row>
    <row r="828" spans="1:10" ht="37.5">
      <c r="A828" s="1" t="s">
        <v>315</v>
      </c>
      <c r="B828" s="8" t="s">
        <v>94</v>
      </c>
      <c r="C828" s="11" t="s">
        <v>494</v>
      </c>
      <c r="D828" s="11" t="s">
        <v>477</v>
      </c>
      <c r="E828" s="13" t="s">
        <v>327</v>
      </c>
      <c r="F828" s="17" t="s">
        <v>314</v>
      </c>
      <c r="G828" s="114"/>
      <c r="H828" s="114">
        <f t="shared" si="14"/>
        <v>1007302.08</v>
      </c>
      <c r="I828" s="114">
        <v>1007302.08</v>
      </c>
      <c r="J828" s="109">
        <v>1007302.08</v>
      </c>
    </row>
    <row r="829" spans="1:10" ht="18.75">
      <c r="A829" s="16" t="s">
        <v>374</v>
      </c>
      <c r="B829" s="7">
        <v>350</v>
      </c>
      <c r="C829" s="13" t="s">
        <v>494</v>
      </c>
      <c r="D829" s="13" t="s">
        <v>461</v>
      </c>
      <c r="E829" s="11" t="s">
        <v>468</v>
      </c>
      <c r="F829" s="13" t="s">
        <v>469</v>
      </c>
      <c r="G829" s="114">
        <v>5932221</v>
      </c>
      <c r="H829" s="114">
        <f t="shared" si="14"/>
        <v>83867.79999999981</v>
      </c>
      <c r="I829" s="114">
        <v>6016088.8</v>
      </c>
      <c r="J829" s="109">
        <f>J830</f>
        <v>6016088.8</v>
      </c>
    </row>
    <row r="830" spans="1:10" ht="56.25">
      <c r="A830" s="12" t="s">
        <v>349</v>
      </c>
      <c r="B830" s="7">
        <v>350</v>
      </c>
      <c r="C830" s="13" t="s">
        <v>494</v>
      </c>
      <c r="D830" s="13" t="s">
        <v>461</v>
      </c>
      <c r="E830" s="13" t="s">
        <v>350</v>
      </c>
      <c r="F830" s="13" t="s">
        <v>469</v>
      </c>
      <c r="G830" s="114">
        <v>5932221</v>
      </c>
      <c r="H830" s="114">
        <f t="shared" si="14"/>
        <v>83867.79999999981</v>
      </c>
      <c r="I830" s="114">
        <v>6016088.8</v>
      </c>
      <c r="J830" s="109">
        <f>J831</f>
        <v>6016088.8</v>
      </c>
    </row>
    <row r="831" spans="1:10" ht="37.5">
      <c r="A831" s="12" t="s">
        <v>512</v>
      </c>
      <c r="B831" s="7">
        <v>350</v>
      </c>
      <c r="C831" s="13" t="s">
        <v>494</v>
      </c>
      <c r="D831" s="13" t="s">
        <v>461</v>
      </c>
      <c r="E831" s="13" t="s">
        <v>350</v>
      </c>
      <c r="F831" s="13" t="s">
        <v>252</v>
      </c>
      <c r="G831" s="114">
        <v>5932221</v>
      </c>
      <c r="H831" s="114">
        <f t="shared" si="14"/>
        <v>83867.79999999981</v>
      </c>
      <c r="I831" s="114">
        <v>6016088.8</v>
      </c>
      <c r="J831" s="109">
        <f>J832</f>
        <v>6016088.8</v>
      </c>
    </row>
    <row r="832" spans="1:10" ht="18.75">
      <c r="A832" s="12" t="s">
        <v>258</v>
      </c>
      <c r="B832" s="7">
        <v>350</v>
      </c>
      <c r="C832" s="13" t="s">
        <v>494</v>
      </c>
      <c r="D832" s="13" t="s">
        <v>461</v>
      </c>
      <c r="E832" s="13" t="s">
        <v>350</v>
      </c>
      <c r="F832" s="13" t="s">
        <v>254</v>
      </c>
      <c r="G832" s="114">
        <v>5932221</v>
      </c>
      <c r="H832" s="114">
        <f t="shared" si="14"/>
        <v>83867.79999999981</v>
      </c>
      <c r="I832" s="114">
        <v>6016088.8</v>
      </c>
      <c r="J832" s="109">
        <f>J833</f>
        <v>6016088.8</v>
      </c>
    </row>
    <row r="833" spans="1:10" ht="56.25">
      <c r="A833" s="12" t="s">
        <v>259</v>
      </c>
      <c r="B833" s="7">
        <v>350</v>
      </c>
      <c r="C833" s="13" t="s">
        <v>494</v>
      </c>
      <c r="D833" s="13" t="s">
        <v>461</v>
      </c>
      <c r="E833" s="13" t="s">
        <v>350</v>
      </c>
      <c r="F833" s="13" t="s">
        <v>255</v>
      </c>
      <c r="G833" s="114">
        <v>5932221</v>
      </c>
      <c r="H833" s="114">
        <f t="shared" si="14"/>
        <v>83867.79999999981</v>
      </c>
      <c r="I833" s="114">
        <v>6016088.8</v>
      </c>
      <c r="J833" s="109">
        <v>6016088.8</v>
      </c>
    </row>
    <row r="834" spans="1:12" ht="37.5">
      <c r="A834" s="53" t="s">
        <v>190</v>
      </c>
      <c r="B834" s="61">
        <v>351</v>
      </c>
      <c r="C834" s="55" t="s">
        <v>467</v>
      </c>
      <c r="D834" s="55" t="s">
        <v>467</v>
      </c>
      <c r="E834" s="55" t="s">
        <v>468</v>
      </c>
      <c r="F834" s="55" t="s">
        <v>469</v>
      </c>
      <c r="G834" s="117">
        <v>209066427</v>
      </c>
      <c r="H834" s="117">
        <f t="shared" si="14"/>
        <v>29544106.53999999</v>
      </c>
      <c r="I834" s="117">
        <v>238610533.54</v>
      </c>
      <c r="J834" s="117">
        <f>J835+J865</f>
        <v>231104301.68</v>
      </c>
      <c r="K834" s="137">
        <f>I834/I1069</f>
        <v>0.10932420971327433</v>
      </c>
      <c r="L834" s="137">
        <f>J834/J1069</f>
        <v>0.1090984765036218</v>
      </c>
    </row>
    <row r="835" spans="1:10" ht="18.75">
      <c r="A835" s="1" t="s">
        <v>487</v>
      </c>
      <c r="B835" s="7">
        <v>351</v>
      </c>
      <c r="C835" s="14" t="s">
        <v>477</v>
      </c>
      <c r="D835" s="13" t="s">
        <v>467</v>
      </c>
      <c r="E835" s="13" t="s">
        <v>468</v>
      </c>
      <c r="F835" s="13" t="s">
        <v>469</v>
      </c>
      <c r="G835" s="114">
        <v>95124228</v>
      </c>
      <c r="H835" s="114">
        <f t="shared" si="14"/>
        <v>21984434</v>
      </c>
      <c r="I835" s="114">
        <v>117108662</v>
      </c>
      <c r="J835" s="109">
        <f>J836+J851+J856+J841</f>
        <v>114305634.27000001</v>
      </c>
    </row>
    <row r="836" spans="1:10" ht="18.75">
      <c r="A836" s="1" t="s">
        <v>341</v>
      </c>
      <c r="B836" s="10">
        <v>351</v>
      </c>
      <c r="C836" s="13" t="s">
        <v>477</v>
      </c>
      <c r="D836" s="13" t="s">
        <v>490</v>
      </c>
      <c r="E836" s="13" t="s">
        <v>468</v>
      </c>
      <c r="F836" s="13" t="s">
        <v>469</v>
      </c>
      <c r="G836" s="114">
        <v>99200</v>
      </c>
      <c r="H836" s="114">
        <f t="shared" si="14"/>
        <v>0</v>
      </c>
      <c r="I836" s="114">
        <v>99200</v>
      </c>
      <c r="J836" s="109">
        <f>J837</f>
        <v>99200</v>
      </c>
    </row>
    <row r="837" spans="1:10" ht="18.75">
      <c r="A837" s="1" t="s">
        <v>369</v>
      </c>
      <c r="B837" s="7">
        <v>351</v>
      </c>
      <c r="C837" s="13" t="s">
        <v>477</v>
      </c>
      <c r="D837" s="13" t="s">
        <v>490</v>
      </c>
      <c r="E837" s="13" t="s">
        <v>111</v>
      </c>
      <c r="F837" s="13" t="s">
        <v>469</v>
      </c>
      <c r="G837" s="114">
        <v>99200</v>
      </c>
      <c r="H837" s="114">
        <f t="shared" si="14"/>
        <v>0</v>
      </c>
      <c r="I837" s="114">
        <v>99200</v>
      </c>
      <c r="J837" s="109">
        <f>J838</f>
        <v>99200</v>
      </c>
    </row>
    <row r="838" spans="1:10" ht="37.5">
      <c r="A838" s="1" t="s">
        <v>380</v>
      </c>
      <c r="B838" s="7">
        <v>351</v>
      </c>
      <c r="C838" s="13" t="s">
        <v>477</v>
      </c>
      <c r="D838" s="13" t="s">
        <v>490</v>
      </c>
      <c r="E838" s="13" t="s">
        <v>113</v>
      </c>
      <c r="F838" s="13" t="s">
        <v>469</v>
      </c>
      <c r="G838" s="114">
        <v>99200</v>
      </c>
      <c r="H838" s="114">
        <f t="shared" si="14"/>
        <v>0</v>
      </c>
      <c r="I838" s="114">
        <v>99200</v>
      </c>
      <c r="J838" s="109">
        <f>J839</f>
        <v>99200</v>
      </c>
    </row>
    <row r="839" spans="1:10" ht="75">
      <c r="A839" s="1" t="s">
        <v>308</v>
      </c>
      <c r="B839" s="10">
        <v>351</v>
      </c>
      <c r="C839" s="13" t="s">
        <v>477</v>
      </c>
      <c r="D839" s="13" t="s">
        <v>490</v>
      </c>
      <c r="E839" s="13" t="s">
        <v>120</v>
      </c>
      <c r="F839" s="13" t="s">
        <v>469</v>
      </c>
      <c r="G839" s="114">
        <v>99200</v>
      </c>
      <c r="H839" s="114">
        <f t="shared" si="14"/>
        <v>0</v>
      </c>
      <c r="I839" s="114">
        <v>99200</v>
      </c>
      <c r="J839" s="109">
        <f>J840</f>
        <v>99200</v>
      </c>
    </row>
    <row r="840" spans="1:10" ht="37.5">
      <c r="A840" s="1" t="s">
        <v>313</v>
      </c>
      <c r="B840" s="10">
        <v>351</v>
      </c>
      <c r="C840" s="13" t="s">
        <v>477</v>
      </c>
      <c r="D840" s="13" t="s">
        <v>490</v>
      </c>
      <c r="E840" s="13" t="s">
        <v>120</v>
      </c>
      <c r="F840" s="13" t="s">
        <v>312</v>
      </c>
      <c r="G840" s="114">
        <v>99200</v>
      </c>
      <c r="H840" s="114">
        <f t="shared" si="14"/>
        <v>0</v>
      </c>
      <c r="I840" s="114">
        <v>99200</v>
      </c>
      <c r="J840" s="109">
        <v>99200</v>
      </c>
    </row>
    <row r="841" spans="1:10" ht="18.75">
      <c r="A841" s="40" t="s">
        <v>452</v>
      </c>
      <c r="B841" s="7">
        <v>351</v>
      </c>
      <c r="C841" s="11" t="s">
        <v>477</v>
      </c>
      <c r="D841" s="8" t="s">
        <v>481</v>
      </c>
      <c r="E841" s="8" t="s">
        <v>468</v>
      </c>
      <c r="F841" s="8" t="s">
        <v>469</v>
      </c>
      <c r="G841" s="114">
        <v>19258438</v>
      </c>
      <c r="H841" s="114">
        <f t="shared" si="14"/>
        <v>0</v>
      </c>
      <c r="I841" s="114">
        <v>19258438</v>
      </c>
      <c r="J841" s="115">
        <f>J842</f>
        <v>19258438</v>
      </c>
    </row>
    <row r="842" spans="1:10" ht="37.5">
      <c r="A842" s="41" t="s">
        <v>366</v>
      </c>
      <c r="B842" s="7">
        <v>351</v>
      </c>
      <c r="C842" s="11" t="s">
        <v>477</v>
      </c>
      <c r="D842" s="8" t="s">
        <v>481</v>
      </c>
      <c r="E842" s="8" t="s">
        <v>121</v>
      </c>
      <c r="F842" s="8" t="s">
        <v>469</v>
      </c>
      <c r="G842" s="114">
        <v>19258438</v>
      </c>
      <c r="H842" s="114">
        <f t="shared" si="14"/>
        <v>0</v>
      </c>
      <c r="I842" s="114">
        <v>19258438</v>
      </c>
      <c r="J842" s="115">
        <f>J843</f>
        <v>19258438</v>
      </c>
    </row>
    <row r="843" spans="1:10" ht="18.75">
      <c r="A843" s="41" t="s">
        <v>411</v>
      </c>
      <c r="B843" s="7">
        <v>351</v>
      </c>
      <c r="C843" s="11" t="s">
        <v>477</v>
      </c>
      <c r="D843" s="8" t="s">
        <v>481</v>
      </c>
      <c r="E843" s="8" t="s">
        <v>367</v>
      </c>
      <c r="F843" s="8" t="s">
        <v>469</v>
      </c>
      <c r="G843" s="114">
        <v>19258438</v>
      </c>
      <c r="H843" s="114">
        <f t="shared" si="14"/>
        <v>0</v>
      </c>
      <c r="I843" s="114">
        <v>19258438</v>
      </c>
      <c r="J843" s="118">
        <f>J844+J847</f>
        <v>19258438</v>
      </c>
    </row>
    <row r="844" spans="1:10" ht="37.5">
      <c r="A844" s="12" t="s">
        <v>512</v>
      </c>
      <c r="B844" s="7">
        <v>351</v>
      </c>
      <c r="C844" s="11" t="s">
        <v>477</v>
      </c>
      <c r="D844" s="8" t="s">
        <v>481</v>
      </c>
      <c r="E844" s="8" t="s">
        <v>367</v>
      </c>
      <c r="F844" s="8" t="s">
        <v>252</v>
      </c>
      <c r="G844" s="114">
        <v>15157148</v>
      </c>
      <c r="H844" s="114">
        <f t="shared" si="14"/>
        <v>0</v>
      </c>
      <c r="I844" s="114">
        <v>15157148</v>
      </c>
      <c r="J844" s="115">
        <f>J845</f>
        <v>15157148</v>
      </c>
    </row>
    <row r="845" spans="1:10" ht="18.75">
      <c r="A845" s="12" t="s">
        <v>513</v>
      </c>
      <c r="B845" s="7">
        <v>351</v>
      </c>
      <c r="C845" s="11" t="s">
        <v>477</v>
      </c>
      <c r="D845" s="8" t="s">
        <v>481</v>
      </c>
      <c r="E845" s="8" t="s">
        <v>367</v>
      </c>
      <c r="F845" s="8" t="s">
        <v>510</v>
      </c>
      <c r="G845" s="114">
        <v>15157148</v>
      </c>
      <c r="H845" s="114">
        <f t="shared" si="14"/>
        <v>0</v>
      </c>
      <c r="I845" s="114">
        <v>15157148</v>
      </c>
      <c r="J845" s="115">
        <f>J846</f>
        <v>15157148</v>
      </c>
    </row>
    <row r="846" spans="1:10" ht="56.25">
      <c r="A846" s="12" t="s">
        <v>514</v>
      </c>
      <c r="B846" s="7">
        <v>351</v>
      </c>
      <c r="C846" s="11" t="s">
        <v>477</v>
      </c>
      <c r="D846" s="8" t="s">
        <v>481</v>
      </c>
      <c r="E846" s="8" t="s">
        <v>367</v>
      </c>
      <c r="F846" s="8" t="s">
        <v>511</v>
      </c>
      <c r="G846" s="114">
        <v>15157148</v>
      </c>
      <c r="H846" s="114">
        <f aca="true" t="shared" si="15" ref="H846:H909">I846-G846</f>
        <v>0</v>
      </c>
      <c r="I846" s="114">
        <v>15157148</v>
      </c>
      <c r="J846" s="115">
        <v>15157148</v>
      </c>
    </row>
    <row r="847" spans="1:10" ht="93.75">
      <c r="A847" s="12" t="s">
        <v>302</v>
      </c>
      <c r="B847" s="7">
        <v>351</v>
      </c>
      <c r="C847" s="11" t="s">
        <v>477</v>
      </c>
      <c r="D847" s="8" t="s">
        <v>481</v>
      </c>
      <c r="E847" s="8" t="s">
        <v>357</v>
      </c>
      <c r="F847" s="8" t="s">
        <v>469</v>
      </c>
      <c r="G847" s="114">
        <v>4101290</v>
      </c>
      <c r="H847" s="114">
        <f t="shared" si="15"/>
        <v>0</v>
      </c>
      <c r="I847" s="114">
        <v>4101290</v>
      </c>
      <c r="J847" s="115">
        <f>J848</f>
        <v>4101290</v>
      </c>
    </row>
    <row r="848" spans="1:10" ht="37.5">
      <c r="A848" s="12" t="s">
        <v>512</v>
      </c>
      <c r="B848" s="7">
        <v>351</v>
      </c>
      <c r="C848" s="11" t="s">
        <v>477</v>
      </c>
      <c r="D848" s="8" t="s">
        <v>481</v>
      </c>
      <c r="E848" s="8" t="s">
        <v>357</v>
      </c>
      <c r="F848" s="8" t="s">
        <v>252</v>
      </c>
      <c r="G848" s="114">
        <v>4101290</v>
      </c>
      <c r="H848" s="114">
        <f t="shared" si="15"/>
        <v>0</v>
      </c>
      <c r="I848" s="114">
        <v>4101290</v>
      </c>
      <c r="J848" s="115">
        <f>J849</f>
        <v>4101290</v>
      </c>
    </row>
    <row r="849" spans="1:10" ht="18.75">
      <c r="A849" s="127" t="s">
        <v>513</v>
      </c>
      <c r="B849" s="7">
        <v>351</v>
      </c>
      <c r="C849" s="11" t="s">
        <v>477</v>
      </c>
      <c r="D849" s="8" t="s">
        <v>481</v>
      </c>
      <c r="E849" s="8" t="s">
        <v>357</v>
      </c>
      <c r="F849" s="62">
        <v>610</v>
      </c>
      <c r="G849" s="114">
        <v>4101290</v>
      </c>
      <c r="H849" s="114">
        <f t="shared" si="15"/>
        <v>0</v>
      </c>
      <c r="I849" s="114">
        <v>4101290</v>
      </c>
      <c r="J849" s="115">
        <f>J850</f>
        <v>4101290</v>
      </c>
    </row>
    <row r="850" spans="1:10" ht="56.25">
      <c r="A850" s="12" t="s">
        <v>514</v>
      </c>
      <c r="B850" s="7">
        <v>351</v>
      </c>
      <c r="C850" s="11" t="s">
        <v>477</v>
      </c>
      <c r="D850" s="8" t="s">
        <v>481</v>
      </c>
      <c r="E850" s="8" t="s">
        <v>357</v>
      </c>
      <c r="F850" s="62">
        <v>611</v>
      </c>
      <c r="G850" s="114">
        <v>4101290</v>
      </c>
      <c r="H850" s="114">
        <f t="shared" si="15"/>
        <v>0</v>
      </c>
      <c r="I850" s="114">
        <v>4101290</v>
      </c>
      <c r="J850" s="115">
        <v>4101290</v>
      </c>
    </row>
    <row r="851" spans="1:10" ht="18.75">
      <c r="A851" s="1" t="s">
        <v>375</v>
      </c>
      <c r="B851" s="7">
        <v>351</v>
      </c>
      <c r="C851" s="14" t="s">
        <v>477</v>
      </c>
      <c r="D851" s="14" t="s">
        <v>416</v>
      </c>
      <c r="E851" s="13" t="s">
        <v>468</v>
      </c>
      <c r="F851" s="13" t="s">
        <v>469</v>
      </c>
      <c r="G851" s="114">
        <v>30858737</v>
      </c>
      <c r="H851" s="114">
        <f t="shared" si="15"/>
        <v>0</v>
      </c>
      <c r="I851" s="114">
        <v>30858737</v>
      </c>
      <c r="J851" s="109">
        <f>J852</f>
        <v>29526061.85</v>
      </c>
    </row>
    <row r="852" spans="1:10" ht="18.75">
      <c r="A852" s="1" t="s">
        <v>417</v>
      </c>
      <c r="B852" s="7">
        <v>351</v>
      </c>
      <c r="C852" s="13" t="s">
        <v>477</v>
      </c>
      <c r="D852" s="13" t="s">
        <v>416</v>
      </c>
      <c r="E852" s="13" t="s">
        <v>418</v>
      </c>
      <c r="F852" s="13" t="s">
        <v>469</v>
      </c>
      <c r="G852" s="114">
        <v>30858737</v>
      </c>
      <c r="H852" s="114">
        <f t="shared" si="15"/>
        <v>0</v>
      </c>
      <c r="I852" s="114">
        <v>30858737</v>
      </c>
      <c r="J852" s="109">
        <f>J853</f>
        <v>29526061.85</v>
      </c>
    </row>
    <row r="853" spans="1:10" ht="18.75">
      <c r="A853" s="1" t="s">
        <v>419</v>
      </c>
      <c r="B853" s="7">
        <v>351</v>
      </c>
      <c r="C853" s="13" t="s">
        <v>477</v>
      </c>
      <c r="D853" s="13" t="s">
        <v>416</v>
      </c>
      <c r="E853" s="13" t="s">
        <v>420</v>
      </c>
      <c r="F853" s="13" t="s">
        <v>469</v>
      </c>
      <c r="G853" s="114">
        <v>30858737</v>
      </c>
      <c r="H853" s="114">
        <f t="shared" si="15"/>
        <v>0</v>
      </c>
      <c r="I853" s="114">
        <v>30858737</v>
      </c>
      <c r="J853" s="109">
        <f>J854</f>
        <v>29526061.85</v>
      </c>
    </row>
    <row r="854" spans="1:10" ht="18.75">
      <c r="A854" s="12" t="s">
        <v>316</v>
      </c>
      <c r="B854" s="7">
        <v>351</v>
      </c>
      <c r="C854" s="13" t="s">
        <v>477</v>
      </c>
      <c r="D854" s="13" t="s">
        <v>416</v>
      </c>
      <c r="E854" s="13" t="s">
        <v>420</v>
      </c>
      <c r="F854" s="13" t="s">
        <v>317</v>
      </c>
      <c r="G854" s="114">
        <v>30858737</v>
      </c>
      <c r="H854" s="114">
        <f t="shared" si="15"/>
        <v>0</v>
      </c>
      <c r="I854" s="114">
        <v>30858737</v>
      </c>
      <c r="J854" s="109">
        <f>J855</f>
        <v>29526061.85</v>
      </c>
    </row>
    <row r="855" spans="1:10" ht="37.5">
      <c r="A855" s="12" t="s">
        <v>533</v>
      </c>
      <c r="B855" s="7">
        <v>351</v>
      </c>
      <c r="C855" s="13" t="s">
        <v>477</v>
      </c>
      <c r="D855" s="13" t="s">
        <v>416</v>
      </c>
      <c r="E855" s="13" t="s">
        <v>420</v>
      </c>
      <c r="F855" s="13" t="s">
        <v>532</v>
      </c>
      <c r="G855" s="114">
        <v>30858737</v>
      </c>
      <c r="H855" s="114">
        <f t="shared" si="15"/>
        <v>0</v>
      </c>
      <c r="I855" s="114">
        <v>30858737</v>
      </c>
      <c r="J855" s="109">
        <v>29526061.85</v>
      </c>
    </row>
    <row r="856" spans="1:10" ht="18.75">
      <c r="A856" s="12" t="s">
        <v>195</v>
      </c>
      <c r="B856" s="7">
        <v>351</v>
      </c>
      <c r="C856" s="13" t="s">
        <v>477</v>
      </c>
      <c r="D856" s="13" t="s">
        <v>493</v>
      </c>
      <c r="E856" s="13" t="s">
        <v>468</v>
      </c>
      <c r="F856" s="13" t="s">
        <v>469</v>
      </c>
      <c r="G856" s="114">
        <v>44907853</v>
      </c>
      <c r="H856" s="114">
        <f t="shared" si="15"/>
        <v>21984434</v>
      </c>
      <c r="I856" s="114">
        <v>66892287</v>
      </c>
      <c r="J856" s="109">
        <f>J857+J861</f>
        <v>65421934.42</v>
      </c>
    </row>
    <row r="857" spans="1:10" ht="18.75">
      <c r="A857" s="12" t="s">
        <v>53</v>
      </c>
      <c r="B857" s="7">
        <v>351</v>
      </c>
      <c r="C857" s="13" t="s">
        <v>477</v>
      </c>
      <c r="D857" s="13" t="s">
        <v>493</v>
      </c>
      <c r="E857" s="13" t="s">
        <v>27</v>
      </c>
      <c r="F857" s="13" t="s">
        <v>469</v>
      </c>
      <c r="G857" s="114">
        <v>0</v>
      </c>
      <c r="H857" s="114">
        <f t="shared" si="15"/>
        <v>22000000</v>
      </c>
      <c r="I857" s="114">
        <v>22000000</v>
      </c>
      <c r="J857" s="109">
        <f>J858</f>
        <v>22000000</v>
      </c>
    </row>
    <row r="858" spans="1:10" ht="37.5">
      <c r="A858" s="12" t="s">
        <v>24</v>
      </c>
      <c r="B858" s="7">
        <v>351</v>
      </c>
      <c r="C858" s="13" t="s">
        <v>477</v>
      </c>
      <c r="D858" s="13" t="s">
        <v>493</v>
      </c>
      <c r="E858" s="13" t="s">
        <v>28</v>
      </c>
      <c r="F858" s="13" t="s">
        <v>469</v>
      </c>
      <c r="G858" s="114">
        <v>0</v>
      </c>
      <c r="H858" s="114">
        <f t="shared" si="15"/>
        <v>22000000</v>
      </c>
      <c r="I858" s="114">
        <v>22000000</v>
      </c>
      <c r="J858" s="109">
        <f>J859</f>
        <v>22000000</v>
      </c>
    </row>
    <row r="859" spans="1:10" ht="56.25">
      <c r="A859" s="12" t="s">
        <v>25</v>
      </c>
      <c r="B859" s="7">
        <v>351</v>
      </c>
      <c r="C859" s="13" t="s">
        <v>477</v>
      </c>
      <c r="D859" s="13" t="s">
        <v>493</v>
      </c>
      <c r="E859" s="13" t="s">
        <v>26</v>
      </c>
      <c r="F859" s="13" t="s">
        <v>469</v>
      </c>
      <c r="G859" s="114">
        <v>0</v>
      </c>
      <c r="H859" s="114">
        <f t="shared" si="15"/>
        <v>22000000</v>
      </c>
      <c r="I859" s="114">
        <v>22000000</v>
      </c>
      <c r="J859" s="109">
        <f>J860</f>
        <v>22000000</v>
      </c>
    </row>
    <row r="860" spans="1:10" ht="37.5">
      <c r="A860" s="1" t="s">
        <v>313</v>
      </c>
      <c r="B860" s="7">
        <v>351</v>
      </c>
      <c r="C860" s="13" t="s">
        <v>477</v>
      </c>
      <c r="D860" s="13" t="s">
        <v>493</v>
      </c>
      <c r="E860" s="13" t="s">
        <v>26</v>
      </c>
      <c r="F860" s="13" t="s">
        <v>312</v>
      </c>
      <c r="G860" s="114"/>
      <c r="H860" s="114">
        <f t="shared" si="15"/>
        <v>22000000</v>
      </c>
      <c r="I860" s="114">
        <v>22000000</v>
      </c>
      <c r="J860" s="109">
        <v>22000000</v>
      </c>
    </row>
    <row r="861" spans="1:10" ht="56.25">
      <c r="A861" s="1" t="s">
        <v>371</v>
      </c>
      <c r="B861" s="7">
        <v>351</v>
      </c>
      <c r="C861" s="13" t="s">
        <v>477</v>
      </c>
      <c r="D861" s="13" t="s">
        <v>493</v>
      </c>
      <c r="E861" s="13" t="s">
        <v>122</v>
      </c>
      <c r="F861" s="13" t="s">
        <v>469</v>
      </c>
      <c r="G861" s="114">
        <v>44907853</v>
      </c>
      <c r="H861" s="114">
        <f t="shared" si="15"/>
        <v>-15566</v>
      </c>
      <c r="I861" s="114">
        <v>44892287</v>
      </c>
      <c r="J861" s="109">
        <f>J862+J863</f>
        <v>43421934.42</v>
      </c>
    </row>
    <row r="862" spans="1:10" ht="37.5">
      <c r="A862" s="1" t="s">
        <v>313</v>
      </c>
      <c r="B862" s="7">
        <v>351</v>
      </c>
      <c r="C862" s="13" t="s">
        <v>477</v>
      </c>
      <c r="D862" s="13" t="s">
        <v>493</v>
      </c>
      <c r="E862" s="13" t="s">
        <v>122</v>
      </c>
      <c r="F862" s="13" t="s">
        <v>312</v>
      </c>
      <c r="G862" s="114">
        <v>21677853</v>
      </c>
      <c r="H862" s="114">
        <f t="shared" si="15"/>
        <v>-15566</v>
      </c>
      <c r="I862" s="114">
        <v>21662287</v>
      </c>
      <c r="J862" s="109">
        <v>20191934.42</v>
      </c>
    </row>
    <row r="863" spans="1:10" ht="18.75">
      <c r="A863" s="12" t="s">
        <v>316</v>
      </c>
      <c r="B863" s="7">
        <v>351</v>
      </c>
      <c r="C863" s="13" t="s">
        <v>477</v>
      </c>
      <c r="D863" s="13" t="s">
        <v>493</v>
      </c>
      <c r="E863" s="13" t="s">
        <v>122</v>
      </c>
      <c r="F863" s="13" t="s">
        <v>317</v>
      </c>
      <c r="G863" s="114">
        <v>23230000</v>
      </c>
      <c r="H863" s="114">
        <f t="shared" si="15"/>
        <v>0</v>
      </c>
      <c r="I863" s="114">
        <v>23230000</v>
      </c>
      <c r="J863" s="109">
        <f>J864</f>
        <v>23230000</v>
      </c>
    </row>
    <row r="864" spans="1:10" ht="37.5">
      <c r="A864" s="12" t="s">
        <v>533</v>
      </c>
      <c r="B864" s="7">
        <v>351</v>
      </c>
      <c r="C864" s="13" t="s">
        <v>477</v>
      </c>
      <c r="D864" s="13" t="s">
        <v>493</v>
      </c>
      <c r="E864" s="13" t="s">
        <v>122</v>
      </c>
      <c r="F864" s="13" t="s">
        <v>532</v>
      </c>
      <c r="G864" s="114">
        <v>23230000</v>
      </c>
      <c r="H864" s="114">
        <f t="shared" si="15"/>
        <v>0</v>
      </c>
      <c r="I864" s="114">
        <v>23230000</v>
      </c>
      <c r="J864" s="109">
        <v>23230000</v>
      </c>
    </row>
    <row r="865" spans="1:10" ht="18.75">
      <c r="A865" s="1" t="s">
        <v>423</v>
      </c>
      <c r="B865" s="7">
        <v>351</v>
      </c>
      <c r="C865" s="14" t="s">
        <v>490</v>
      </c>
      <c r="D865" s="13" t="s">
        <v>467</v>
      </c>
      <c r="E865" s="13" t="s">
        <v>468</v>
      </c>
      <c r="F865" s="13" t="s">
        <v>469</v>
      </c>
      <c r="G865" s="114">
        <v>113942199</v>
      </c>
      <c r="H865" s="114">
        <f t="shared" si="15"/>
        <v>7559672.540000007</v>
      </c>
      <c r="I865" s="114">
        <v>121501871.54</v>
      </c>
      <c r="J865" s="109">
        <f>J866+J883+J895+J911</f>
        <v>116798667.41</v>
      </c>
    </row>
    <row r="866" spans="1:10" ht="18.75">
      <c r="A866" s="1" t="s">
        <v>424</v>
      </c>
      <c r="B866" s="7">
        <v>351</v>
      </c>
      <c r="C866" s="14" t="s">
        <v>490</v>
      </c>
      <c r="D866" s="14" t="s">
        <v>460</v>
      </c>
      <c r="E866" s="13" t="s">
        <v>468</v>
      </c>
      <c r="F866" s="13" t="s">
        <v>469</v>
      </c>
      <c r="G866" s="114">
        <v>351961</v>
      </c>
      <c r="H866" s="114">
        <f t="shared" si="15"/>
        <v>2864072.14</v>
      </c>
      <c r="I866" s="114">
        <v>3216033.14</v>
      </c>
      <c r="J866" s="109">
        <f>J867+J872</f>
        <v>3204187.21</v>
      </c>
    </row>
    <row r="867" spans="1:10" ht="18.75">
      <c r="A867" s="1" t="s">
        <v>376</v>
      </c>
      <c r="B867" s="7">
        <v>351</v>
      </c>
      <c r="C867" s="14" t="s">
        <v>490</v>
      </c>
      <c r="D867" s="14" t="s">
        <v>460</v>
      </c>
      <c r="E867" s="13" t="s">
        <v>196</v>
      </c>
      <c r="F867" s="13" t="s">
        <v>469</v>
      </c>
      <c r="G867" s="114">
        <v>161236</v>
      </c>
      <c r="H867" s="114">
        <f t="shared" si="15"/>
        <v>630157.38</v>
      </c>
      <c r="I867" s="114">
        <v>791393.38</v>
      </c>
      <c r="J867" s="109">
        <f>J868+J870</f>
        <v>783906.7999999999</v>
      </c>
    </row>
    <row r="868" spans="1:10" ht="37.5">
      <c r="A868" s="69" t="s">
        <v>21</v>
      </c>
      <c r="B868" s="68" t="s">
        <v>22</v>
      </c>
      <c r="C868" s="68" t="s">
        <v>490</v>
      </c>
      <c r="D868" s="68" t="s">
        <v>460</v>
      </c>
      <c r="E868" s="68" t="s">
        <v>23</v>
      </c>
      <c r="F868" s="13" t="s">
        <v>469</v>
      </c>
      <c r="G868" s="114">
        <v>0</v>
      </c>
      <c r="H868" s="114">
        <f t="shared" si="15"/>
        <v>759332.38</v>
      </c>
      <c r="I868" s="114">
        <v>759332.38</v>
      </c>
      <c r="J868" s="109">
        <f>J869</f>
        <v>753575.84</v>
      </c>
    </row>
    <row r="869" spans="1:10" ht="37.5">
      <c r="A869" s="1" t="s">
        <v>313</v>
      </c>
      <c r="B869" s="68" t="s">
        <v>22</v>
      </c>
      <c r="C869" s="68" t="s">
        <v>490</v>
      </c>
      <c r="D869" s="68" t="s">
        <v>460</v>
      </c>
      <c r="E869" s="68" t="s">
        <v>23</v>
      </c>
      <c r="F869" s="13" t="s">
        <v>312</v>
      </c>
      <c r="G869" s="114"/>
      <c r="H869" s="114">
        <f t="shared" si="15"/>
        <v>759332.38</v>
      </c>
      <c r="I869" s="114">
        <v>759332.38</v>
      </c>
      <c r="J869" s="109">
        <v>753575.84</v>
      </c>
    </row>
    <row r="870" spans="1:10" ht="18.75">
      <c r="A870" s="1" t="s">
        <v>377</v>
      </c>
      <c r="B870" s="7">
        <v>351</v>
      </c>
      <c r="C870" s="14" t="s">
        <v>490</v>
      </c>
      <c r="D870" s="14" t="s">
        <v>460</v>
      </c>
      <c r="E870" s="13" t="s">
        <v>123</v>
      </c>
      <c r="F870" s="13" t="s">
        <v>469</v>
      </c>
      <c r="G870" s="114">
        <v>161236</v>
      </c>
      <c r="H870" s="114">
        <f t="shared" si="15"/>
        <v>-129175</v>
      </c>
      <c r="I870" s="114">
        <v>32061</v>
      </c>
      <c r="J870" s="109">
        <f>J871</f>
        <v>30330.96</v>
      </c>
    </row>
    <row r="871" spans="1:10" ht="37.5">
      <c r="A871" s="1" t="s">
        <v>313</v>
      </c>
      <c r="B871" s="7">
        <v>351</v>
      </c>
      <c r="C871" s="14" t="s">
        <v>490</v>
      </c>
      <c r="D871" s="14" t="s">
        <v>460</v>
      </c>
      <c r="E871" s="13" t="s">
        <v>123</v>
      </c>
      <c r="F871" s="13" t="s">
        <v>312</v>
      </c>
      <c r="G871" s="114">
        <v>161236</v>
      </c>
      <c r="H871" s="114">
        <f t="shared" si="15"/>
        <v>-129175</v>
      </c>
      <c r="I871" s="114">
        <v>32061</v>
      </c>
      <c r="J871" s="109">
        <v>30330.96</v>
      </c>
    </row>
    <row r="872" spans="1:10" ht="18.75">
      <c r="A872" s="1" t="s">
        <v>253</v>
      </c>
      <c r="B872" s="7">
        <v>351</v>
      </c>
      <c r="C872" s="14" t="s">
        <v>490</v>
      </c>
      <c r="D872" s="14" t="s">
        <v>460</v>
      </c>
      <c r="E872" s="13" t="s">
        <v>489</v>
      </c>
      <c r="F872" s="13" t="s">
        <v>469</v>
      </c>
      <c r="G872" s="114">
        <v>190725</v>
      </c>
      <c r="H872" s="114">
        <f t="shared" si="15"/>
        <v>2233914.76</v>
      </c>
      <c r="I872" s="114">
        <v>2424639.76</v>
      </c>
      <c r="J872" s="109">
        <f>J873+J875+J879</f>
        <v>2420280.41</v>
      </c>
    </row>
    <row r="873" spans="1:10" ht="37.5">
      <c r="A873" s="1" t="s">
        <v>43</v>
      </c>
      <c r="B873" s="7">
        <v>351</v>
      </c>
      <c r="C873" s="11" t="s">
        <v>490</v>
      </c>
      <c r="D873" s="8" t="s">
        <v>460</v>
      </c>
      <c r="E873" s="13" t="s">
        <v>109</v>
      </c>
      <c r="F873" s="13" t="s">
        <v>469</v>
      </c>
      <c r="G873" s="114">
        <v>0</v>
      </c>
      <c r="H873" s="114">
        <f t="shared" si="15"/>
        <v>1276533.99</v>
      </c>
      <c r="I873" s="114">
        <v>1276533.99</v>
      </c>
      <c r="J873" s="109">
        <f>J874</f>
        <v>1276533.99</v>
      </c>
    </row>
    <row r="874" spans="1:10" ht="37.5">
      <c r="A874" s="1" t="s">
        <v>313</v>
      </c>
      <c r="B874" s="7">
        <v>351</v>
      </c>
      <c r="C874" s="11" t="s">
        <v>490</v>
      </c>
      <c r="D874" s="8" t="s">
        <v>460</v>
      </c>
      <c r="E874" s="13" t="s">
        <v>109</v>
      </c>
      <c r="F874" s="13" t="s">
        <v>312</v>
      </c>
      <c r="G874" s="114"/>
      <c r="H874" s="114">
        <f t="shared" si="15"/>
        <v>1276533.99</v>
      </c>
      <c r="I874" s="114">
        <v>1276533.99</v>
      </c>
      <c r="J874" s="109">
        <v>1276533.99</v>
      </c>
    </row>
    <row r="875" spans="1:10" ht="37.5">
      <c r="A875" s="1" t="s">
        <v>303</v>
      </c>
      <c r="B875" s="7">
        <v>351</v>
      </c>
      <c r="C875" s="11" t="s">
        <v>490</v>
      </c>
      <c r="D875" s="8" t="s">
        <v>460</v>
      </c>
      <c r="E875" s="13" t="s">
        <v>304</v>
      </c>
      <c r="F875" s="13" t="s">
        <v>469</v>
      </c>
      <c r="G875" s="114">
        <v>0</v>
      </c>
      <c r="H875" s="114">
        <f t="shared" si="15"/>
        <v>1066731.62</v>
      </c>
      <c r="I875" s="114">
        <v>1066731.62</v>
      </c>
      <c r="J875" s="109">
        <f>J876+J877</f>
        <v>1066730</v>
      </c>
    </row>
    <row r="876" spans="1:11" s="146" customFormat="1" ht="37.5" customHeight="1" hidden="1">
      <c r="A876" s="120" t="s">
        <v>313</v>
      </c>
      <c r="B876" s="151">
        <v>351</v>
      </c>
      <c r="C876" s="143" t="s">
        <v>490</v>
      </c>
      <c r="D876" s="142" t="s">
        <v>460</v>
      </c>
      <c r="E876" s="148" t="s">
        <v>304</v>
      </c>
      <c r="F876" s="148" t="s">
        <v>312</v>
      </c>
      <c r="G876" s="144"/>
      <c r="H876" s="144">
        <f t="shared" si="15"/>
        <v>0</v>
      </c>
      <c r="I876" s="144">
        <v>0</v>
      </c>
      <c r="J876" s="150">
        <v>0</v>
      </c>
      <c r="K876" s="145"/>
    </row>
    <row r="877" spans="1:10" ht="18.75">
      <c r="A877" s="1" t="s">
        <v>316</v>
      </c>
      <c r="B877" s="7">
        <v>351</v>
      </c>
      <c r="C877" s="11" t="s">
        <v>490</v>
      </c>
      <c r="D877" s="8" t="s">
        <v>460</v>
      </c>
      <c r="E877" s="13" t="s">
        <v>304</v>
      </c>
      <c r="F877" s="13" t="s">
        <v>317</v>
      </c>
      <c r="G877" s="114">
        <v>0</v>
      </c>
      <c r="H877" s="114">
        <f t="shared" si="15"/>
        <v>1066731.62</v>
      </c>
      <c r="I877" s="114">
        <v>1066731.62</v>
      </c>
      <c r="J877" s="109">
        <f>J878</f>
        <v>1066730</v>
      </c>
    </row>
    <row r="878" spans="1:10" ht="37.5">
      <c r="A878" s="1" t="s">
        <v>533</v>
      </c>
      <c r="B878" s="7">
        <v>351</v>
      </c>
      <c r="C878" s="11" t="s">
        <v>490</v>
      </c>
      <c r="D878" s="8" t="s">
        <v>460</v>
      </c>
      <c r="E878" s="13" t="s">
        <v>304</v>
      </c>
      <c r="F878" s="13" t="s">
        <v>532</v>
      </c>
      <c r="G878" s="114"/>
      <c r="H878" s="114">
        <f t="shared" si="15"/>
        <v>1066731.62</v>
      </c>
      <c r="I878" s="114">
        <v>1066731.62</v>
      </c>
      <c r="J878" s="109">
        <v>1066730</v>
      </c>
    </row>
    <row r="879" spans="1:10" ht="37.5">
      <c r="A879" s="1" t="s">
        <v>515</v>
      </c>
      <c r="B879" s="7">
        <v>351</v>
      </c>
      <c r="C879" s="11" t="s">
        <v>490</v>
      </c>
      <c r="D879" s="8" t="s">
        <v>460</v>
      </c>
      <c r="E879" s="13" t="s">
        <v>327</v>
      </c>
      <c r="F879" s="13" t="s">
        <v>469</v>
      </c>
      <c r="G879" s="114">
        <v>190725</v>
      </c>
      <c r="H879" s="114">
        <f t="shared" si="15"/>
        <v>-109350.85</v>
      </c>
      <c r="I879" s="114">
        <v>81374.15</v>
      </c>
      <c r="J879" s="109">
        <f>J880+J881</f>
        <v>77016.42</v>
      </c>
    </row>
    <row r="880" spans="1:10" ht="37.5">
      <c r="A880" s="1" t="s">
        <v>313</v>
      </c>
      <c r="B880" s="7">
        <v>351</v>
      </c>
      <c r="C880" s="11" t="s">
        <v>490</v>
      </c>
      <c r="D880" s="8" t="s">
        <v>460</v>
      </c>
      <c r="E880" s="13" t="s">
        <v>327</v>
      </c>
      <c r="F880" s="13" t="s">
        <v>312</v>
      </c>
      <c r="G880" s="114">
        <v>140000</v>
      </c>
      <c r="H880" s="114">
        <f t="shared" si="15"/>
        <v>-112082</v>
      </c>
      <c r="I880" s="114">
        <v>27918</v>
      </c>
      <c r="J880" s="109">
        <v>27917.4</v>
      </c>
    </row>
    <row r="881" spans="1:10" ht="18.75">
      <c r="A881" s="1" t="s">
        <v>316</v>
      </c>
      <c r="B881" s="7">
        <v>351</v>
      </c>
      <c r="C881" s="11" t="s">
        <v>490</v>
      </c>
      <c r="D881" s="8" t="s">
        <v>460</v>
      </c>
      <c r="E881" s="13" t="s">
        <v>327</v>
      </c>
      <c r="F881" s="13" t="s">
        <v>317</v>
      </c>
      <c r="G881" s="114">
        <v>50725</v>
      </c>
      <c r="H881" s="114">
        <f t="shared" si="15"/>
        <v>2731.1500000000015</v>
      </c>
      <c r="I881" s="114">
        <v>53456.15</v>
      </c>
      <c r="J881" s="109">
        <f>J882</f>
        <v>49099.02</v>
      </c>
    </row>
    <row r="882" spans="1:10" ht="37.5">
      <c r="A882" s="1" t="s">
        <v>533</v>
      </c>
      <c r="B882" s="7">
        <v>351</v>
      </c>
      <c r="C882" s="11" t="s">
        <v>490</v>
      </c>
      <c r="D882" s="8" t="s">
        <v>460</v>
      </c>
      <c r="E882" s="13" t="s">
        <v>327</v>
      </c>
      <c r="F882" s="13" t="s">
        <v>532</v>
      </c>
      <c r="G882" s="114">
        <v>50725</v>
      </c>
      <c r="H882" s="114">
        <f t="shared" si="15"/>
        <v>2731.1500000000015</v>
      </c>
      <c r="I882" s="114">
        <v>53456.15</v>
      </c>
      <c r="J882" s="109">
        <v>49099.02</v>
      </c>
    </row>
    <row r="883" spans="1:10" ht="18.75">
      <c r="A883" s="1" t="s">
        <v>368</v>
      </c>
      <c r="B883" s="7">
        <v>351</v>
      </c>
      <c r="C883" s="13" t="s">
        <v>490</v>
      </c>
      <c r="D883" s="13" t="s">
        <v>472</v>
      </c>
      <c r="E883" s="13" t="s">
        <v>468</v>
      </c>
      <c r="F883" s="13" t="s">
        <v>469</v>
      </c>
      <c r="G883" s="114">
        <v>6813272</v>
      </c>
      <c r="H883" s="114">
        <f t="shared" si="15"/>
        <v>3376954.3499999996</v>
      </c>
      <c r="I883" s="114">
        <v>10190226.35</v>
      </c>
      <c r="J883" s="109">
        <f>J884+J888</f>
        <v>9112444.93</v>
      </c>
    </row>
    <row r="884" spans="1:10" ht="18.75">
      <c r="A884" s="1" t="s">
        <v>378</v>
      </c>
      <c r="B884" s="7">
        <v>351</v>
      </c>
      <c r="C884" s="13" t="s">
        <v>490</v>
      </c>
      <c r="D884" s="13" t="s">
        <v>472</v>
      </c>
      <c r="E884" s="13" t="s">
        <v>124</v>
      </c>
      <c r="F884" s="13" t="s">
        <v>469</v>
      </c>
      <c r="G884" s="114">
        <v>698689</v>
      </c>
      <c r="H884" s="114">
        <f t="shared" si="15"/>
        <v>457797</v>
      </c>
      <c r="I884" s="114">
        <v>1156486</v>
      </c>
      <c r="J884" s="109">
        <f>J885</f>
        <v>1037495.61</v>
      </c>
    </row>
    <row r="885" spans="1:10" ht="18.75">
      <c r="A885" s="1" t="s">
        <v>379</v>
      </c>
      <c r="B885" s="7">
        <v>351</v>
      </c>
      <c r="C885" s="13" t="s">
        <v>490</v>
      </c>
      <c r="D885" s="13" t="s">
        <v>472</v>
      </c>
      <c r="E885" s="13" t="s">
        <v>125</v>
      </c>
      <c r="F885" s="13" t="s">
        <v>469</v>
      </c>
      <c r="G885" s="114">
        <v>698689</v>
      </c>
      <c r="H885" s="114">
        <f t="shared" si="15"/>
        <v>457797</v>
      </c>
      <c r="I885" s="114">
        <v>1156486</v>
      </c>
      <c r="J885" s="109">
        <f>J886+J887</f>
        <v>1037495.61</v>
      </c>
    </row>
    <row r="886" spans="1:10" ht="37.5">
      <c r="A886" s="1" t="s">
        <v>313</v>
      </c>
      <c r="B886" s="7">
        <v>351</v>
      </c>
      <c r="C886" s="13" t="s">
        <v>490</v>
      </c>
      <c r="D886" s="13" t="s">
        <v>472</v>
      </c>
      <c r="E886" s="13" t="s">
        <v>125</v>
      </c>
      <c r="F886" s="13" t="s">
        <v>312</v>
      </c>
      <c r="G886" s="114">
        <v>698689</v>
      </c>
      <c r="H886" s="114">
        <f t="shared" si="15"/>
        <v>257797</v>
      </c>
      <c r="I886" s="114">
        <v>956486</v>
      </c>
      <c r="J886" s="109">
        <v>869825.61</v>
      </c>
    </row>
    <row r="887" spans="1:10" ht="37.5">
      <c r="A887" s="1" t="s">
        <v>533</v>
      </c>
      <c r="B887" s="7">
        <v>351</v>
      </c>
      <c r="C887" s="13" t="s">
        <v>490</v>
      </c>
      <c r="D887" s="13" t="s">
        <v>472</v>
      </c>
      <c r="E887" s="13" t="s">
        <v>125</v>
      </c>
      <c r="F887" s="13" t="s">
        <v>532</v>
      </c>
      <c r="G887" s="114"/>
      <c r="H887" s="114">
        <f t="shared" si="15"/>
        <v>200000</v>
      </c>
      <c r="I887" s="114">
        <v>200000</v>
      </c>
      <c r="J887" s="109">
        <v>167670</v>
      </c>
    </row>
    <row r="888" spans="1:10" ht="18.75">
      <c r="A888" s="1" t="s">
        <v>253</v>
      </c>
      <c r="B888" s="7">
        <v>351</v>
      </c>
      <c r="C888" s="14" t="s">
        <v>490</v>
      </c>
      <c r="D888" s="13" t="s">
        <v>472</v>
      </c>
      <c r="E888" s="13" t="s">
        <v>489</v>
      </c>
      <c r="F888" s="13" t="s">
        <v>469</v>
      </c>
      <c r="G888" s="114">
        <v>6114583</v>
      </c>
      <c r="H888" s="114">
        <f t="shared" si="15"/>
        <v>2919157.3499999996</v>
      </c>
      <c r="I888" s="114">
        <v>9033740.35</v>
      </c>
      <c r="J888" s="109">
        <f>J889+J892</f>
        <v>8074949.32</v>
      </c>
    </row>
    <row r="889" spans="1:10" ht="37.5">
      <c r="A889" s="1" t="s">
        <v>43</v>
      </c>
      <c r="B889" s="7">
        <v>351</v>
      </c>
      <c r="C889" s="14" t="s">
        <v>490</v>
      </c>
      <c r="D889" s="13" t="s">
        <v>472</v>
      </c>
      <c r="E889" s="13" t="s">
        <v>109</v>
      </c>
      <c r="F889" s="13" t="s">
        <v>469</v>
      </c>
      <c r="G889" s="114">
        <v>0</v>
      </c>
      <c r="H889" s="114">
        <f t="shared" si="15"/>
        <v>3077100</v>
      </c>
      <c r="I889" s="114">
        <v>3077100</v>
      </c>
      <c r="J889" s="109">
        <f>J890</f>
        <v>3077100</v>
      </c>
    </row>
    <row r="890" spans="1:10" ht="18.75">
      <c r="A890" s="1" t="s">
        <v>316</v>
      </c>
      <c r="B890" s="7">
        <v>351</v>
      </c>
      <c r="C890" s="14" t="s">
        <v>490</v>
      </c>
      <c r="D890" s="13" t="s">
        <v>472</v>
      </c>
      <c r="E890" s="13" t="s">
        <v>109</v>
      </c>
      <c r="F890" s="13" t="s">
        <v>317</v>
      </c>
      <c r="G890" s="114">
        <v>0</v>
      </c>
      <c r="H890" s="114">
        <f t="shared" si="15"/>
        <v>3077100</v>
      </c>
      <c r="I890" s="114">
        <v>3077100</v>
      </c>
      <c r="J890" s="109">
        <f>J891</f>
        <v>3077100</v>
      </c>
    </row>
    <row r="891" spans="1:10" ht="37.5">
      <c r="A891" s="1" t="s">
        <v>533</v>
      </c>
      <c r="B891" s="7">
        <v>351</v>
      </c>
      <c r="C891" s="14" t="s">
        <v>490</v>
      </c>
      <c r="D891" s="13" t="s">
        <v>472</v>
      </c>
      <c r="E891" s="13" t="s">
        <v>109</v>
      </c>
      <c r="F891" s="13" t="s">
        <v>532</v>
      </c>
      <c r="G891" s="114"/>
      <c r="H891" s="114">
        <f t="shared" si="15"/>
        <v>3077100</v>
      </c>
      <c r="I891" s="114">
        <v>3077100</v>
      </c>
      <c r="J891" s="109">
        <v>3077100</v>
      </c>
    </row>
    <row r="892" spans="1:10" ht="37.5">
      <c r="A892" s="1" t="s">
        <v>515</v>
      </c>
      <c r="B892" s="7">
        <v>351</v>
      </c>
      <c r="C892" s="13" t="s">
        <v>490</v>
      </c>
      <c r="D892" s="13" t="s">
        <v>472</v>
      </c>
      <c r="E892" s="13" t="s">
        <v>327</v>
      </c>
      <c r="F892" s="13" t="s">
        <v>469</v>
      </c>
      <c r="G892" s="114">
        <v>6114583</v>
      </c>
      <c r="H892" s="114">
        <f t="shared" si="15"/>
        <v>-157942.65000000037</v>
      </c>
      <c r="I892" s="114">
        <v>5956640.35</v>
      </c>
      <c r="J892" s="109">
        <f>J893</f>
        <v>4997849.32</v>
      </c>
    </row>
    <row r="893" spans="1:10" ht="18.75">
      <c r="A893" s="1" t="s">
        <v>316</v>
      </c>
      <c r="B893" s="7">
        <v>351</v>
      </c>
      <c r="C893" s="13" t="s">
        <v>490</v>
      </c>
      <c r="D893" s="13" t="s">
        <v>472</v>
      </c>
      <c r="E893" s="13" t="s">
        <v>327</v>
      </c>
      <c r="F893" s="13" t="s">
        <v>317</v>
      </c>
      <c r="G893" s="114">
        <v>6114583</v>
      </c>
      <c r="H893" s="114">
        <f t="shared" si="15"/>
        <v>-157942.65000000037</v>
      </c>
      <c r="I893" s="114">
        <v>5956640.35</v>
      </c>
      <c r="J893" s="109">
        <f>J894</f>
        <v>4997849.32</v>
      </c>
    </row>
    <row r="894" spans="1:10" ht="37.5">
      <c r="A894" s="1" t="s">
        <v>533</v>
      </c>
      <c r="B894" s="7">
        <v>351</v>
      </c>
      <c r="C894" s="13" t="s">
        <v>490</v>
      </c>
      <c r="D894" s="13" t="s">
        <v>472</v>
      </c>
      <c r="E894" s="13" t="s">
        <v>327</v>
      </c>
      <c r="F894" s="13" t="s">
        <v>532</v>
      </c>
      <c r="G894" s="114">
        <v>6114583</v>
      </c>
      <c r="H894" s="114">
        <f t="shared" si="15"/>
        <v>-157942.65000000037</v>
      </c>
      <c r="I894" s="114">
        <v>5956640.35</v>
      </c>
      <c r="J894" s="109">
        <v>4997849.32</v>
      </c>
    </row>
    <row r="895" spans="1:10" ht="18.75">
      <c r="A895" s="1" t="s">
        <v>369</v>
      </c>
      <c r="B895" s="7">
        <v>351</v>
      </c>
      <c r="C895" s="13" t="s">
        <v>490</v>
      </c>
      <c r="D895" s="13" t="s">
        <v>495</v>
      </c>
      <c r="E895" s="13" t="s">
        <v>468</v>
      </c>
      <c r="F895" s="13" t="s">
        <v>469</v>
      </c>
      <c r="G895" s="114">
        <v>74925698</v>
      </c>
      <c r="H895" s="114">
        <f t="shared" si="15"/>
        <v>2148900.350000009</v>
      </c>
      <c r="I895" s="114">
        <v>77074598.35000001</v>
      </c>
      <c r="J895" s="109">
        <f>J896</f>
        <v>74052228.58</v>
      </c>
    </row>
    <row r="896" spans="1:10" ht="18.75">
      <c r="A896" s="1" t="s">
        <v>369</v>
      </c>
      <c r="B896" s="7">
        <v>351</v>
      </c>
      <c r="C896" s="13" t="s">
        <v>490</v>
      </c>
      <c r="D896" s="13" t="s">
        <v>495</v>
      </c>
      <c r="E896" s="13" t="s">
        <v>111</v>
      </c>
      <c r="F896" s="13" t="s">
        <v>469</v>
      </c>
      <c r="G896" s="114">
        <v>74925698</v>
      </c>
      <c r="H896" s="114">
        <f t="shared" si="15"/>
        <v>2148900.350000009</v>
      </c>
      <c r="I896" s="114">
        <v>77074598.35000001</v>
      </c>
      <c r="J896" s="109">
        <f>J897+J899+J901+J905</f>
        <v>74052228.58</v>
      </c>
    </row>
    <row r="897" spans="1:10" ht="18.75">
      <c r="A897" s="1" t="s">
        <v>370</v>
      </c>
      <c r="B897" s="7">
        <v>351</v>
      </c>
      <c r="C897" s="13" t="s">
        <v>490</v>
      </c>
      <c r="D897" s="13" t="s">
        <v>495</v>
      </c>
      <c r="E897" s="13" t="s">
        <v>112</v>
      </c>
      <c r="F897" s="13" t="s">
        <v>469</v>
      </c>
      <c r="G897" s="114">
        <v>12211672</v>
      </c>
      <c r="H897" s="114">
        <f t="shared" si="15"/>
        <v>198693</v>
      </c>
      <c r="I897" s="114">
        <v>12410365</v>
      </c>
      <c r="J897" s="109">
        <f>J898</f>
        <v>11736171.75</v>
      </c>
    </row>
    <row r="898" spans="1:10" ht="37.5">
      <c r="A898" s="1" t="s">
        <v>313</v>
      </c>
      <c r="B898" s="7">
        <v>351</v>
      </c>
      <c r="C898" s="13" t="s">
        <v>490</v>
      </c>
      <c r="D898" s="13" t="s">
        <v>495</v>
      </c>
      <c r="E898" s="13" t="s">
        <v>112</v>
      </c>
      <c r="F898" s="13" t="s">
        <v>312</v>
      </c>
      <c r="G898" s="114">
        <v>12211672</v>
      </c>
      <c r="H898" s="114">
        <f t="shared" si="15"/>
        <v>198693</v>
      </c>
      <c r="I898" s="114">
        <v>12410365</v>
      </c>
      <c r="J898" s="109">
        <v>11736171.75</v>
      </c>
    </row>
    <row r="899" spans="1:10" ht="18.75">
      <c r="A899" s="1" t="s">
        <v>373</v>
      </c>
      <c r="B899" s="7">
        <v>351</v>
      </c>
      <c r="C899" s="13" t="s">
        <v>490</v>
      </c>
      <c r="D899" s="13" t="s">
        <v>495</v>
      </c>
      <c r="E899" s="13" t="s">
        <v>126</v>
      </c>
      <c r="F899" s="13" t="s">
        <v>469</v>
      </c>
      <c r="G899" s="114">
        <v>8901120</v>
      </c>
      <c r="H899" s="114">
        <f t="shared" si="15"/>
        <v>-647223</v>
      </c>
      <c r="I899" s="114">
        <v>8253897</v>
      </c>
      <c r="J899" s="109">
        <f>J900</f>
        <v>8224495.32</v>
      </c>
    </row>
    <row r="900" spans="1:10" ht="37.5">
      <c r="A900" s="1" t="s">
        <v>313</v>
      </c>
      <c r="B900" s="7">
        <v>351</v>
      </c>
      <c r="C900" s="13" t="s">
        <v>490</v>
      </c>
      <c r="D900" s="13" t="s">
        <v>495</v>
      </c>
      <c r="E900" s="13" t="s">
        <v>126</v>
      </c>
      <c r="F900" s="13" t="s">
        <v>312</v>
      </c>
      <c r="G900" s="114">
        <v>8901120</v>
      </c>
      <c r="H900" s="114">
        <f t="shared" si="15"/>
        <v>-647223</v>
      </c>
      <c r="I900" s="114">
        <v>8253897</v>
      </c>
      <c r="J900" s="109">
        <v>8224495.32</v>
      </c>
    </row>
    <row r="901" spans="1:10" ht="18.75">
      <c r="A901" s="1" t="s">
        <v>372</v>
      </c>
      <c r="B901" s="7">
        <v>351</v>
      </c>
      <c r="C901" s="13" t="s">
        <v>490</v>
      </c>
      <c r="D901" s="13" t="s">
        <v>495</v>
      </c>
      <c r="E901" s="13" t="s">
        <v>127</v>
      </c>
      <c r="F901" s="13" t="s">
        <v>469</v>
      </c>
      <c r="G901" s="114">
        <v>8494787</v>
      </c>
      <c r="H901" s="114">
        <f t="shared" si="15"/>
        <v>186283</v>
      </c>
      <c r="I901" s="114">
        <v>8681070</v>
      </c>
      <c r="J901" s="109">
        <f>J902</f>
        <v>8681070</v>
      </c>
    </row>
    <row r="902" spans="1:10" ht="37.5">
      <c r="A902" s="12" t="s">
        <v>512</v>
      </c>
      <c r="B902" s="7">
        <v>351</v>
      </c>
      <c r="C902" s="13" t="s">
        <v>490</v>
      </c>
      <c r="D902" s="13" t="s">
        <v>495</v>
      </c>
      <c r="E902" s="13" t="s">
        <v>127</v>
      </c>
      <c r="F902" s="8" t="s">
        <v>252</v>
      </c>
      <c r="G902" s="114">
        <v>8494787</v>
      </c>
      <c r="H902" s="114">
        <f t="shared" si="15"/>
        <v>186283</v>
      </c>
      <c r="I902" s="114">
        <v>8681070</v>
      </c>
      <c r="J902" s="109">
        <f>J903</f>
        <v>8681070</v>
      </c>
    </row>
    <row r="903" spans="1:10" ht="18.75">
      <c r="A903" s="12" t="s">
        <v>513</v>
      </c>
      <c r="B903" s="7">
        <v>351</v>
      </c>
      <c r="C903" s="13" t="s">
        <v>490</v>
      </c>
      <c r="D903" s="13" t="s">
        <v>495</v>
      </c>
      <c r="E903" s="13" t="s">
        <v>127</v>
      </c>
      <c r="F903" s="11" t="s">
        <v>510</v>
      </c>
      <c r="G903" s="114">
        <v>8494787</v>
      </c>
      <c r="H903" s="114">
        <f t="shared" si="15"/>
        <v>186283</v>
      </c>
      <c r="I903" s="114">
        <v>8681070</v>
      </c>
      <c r="J903" s="109">
        <f>J904</f>
        <v>8681070</v>
      </c>
    </row>
    <row r="904" spans="1:10" ht="56.25">
      <c r="A904" s="12" t="s">
        <v>514</v>
      </c>
      <c r="B904" s="7">
        <v>351</v>
      </c>
      <c r="C904" s="13" t="s">
        <v>490</v>
      </c>
      <c r="D904" s="13" t="s">
        <v>495</v>
      </c>
      <c r="E904" s="13" t="s">
        <v>127</v>
      </c>
      <c r="F904" s="11" t="s">
        <v>511</v>
      </c>
      <c r="G904" s="114">
        <v>8494787</v>
      </c>
      <c r="H904" s="114">
        <f t="shared" si="15"/>
        <v>186283</v>
      </c>
      <c r="I904" s="114">
        <v>8681070</v>
      </c>
      <c r="J904" s="109">
        <v>8681070</v>
      </c>
    </row>
    <row r="905" spans="1:10" ht="37.5">
      <c r="A905" s="1" t="s">
        <v>380</v>
      </c>
      <c r="B905" s="7">
        <v>351</v>
      </c>
      <c r="C905" s="13" t="s">
        <v>490</v>
      </c>
      <c r="D905" s="13" t="s">
        <v>495</v>
      </c>
      <c r="E905" s="13" t="s">
        <v>113</v>
      </c>
      <c r="F905" s="13" t="s">
        <v>469</v>
      </c>
      <c r="G905" s="114">
        <v>45318119</v>
      </c>
      <c r="H905" s="114">
        <f t="shared" si="15"/>
        <v>2411147.3500000015</v>
      </c>
      <c r="I905" s="114">
        <v>47729266.35</v>
      </c>
      <c r="J905" s="109">
        <f>J906+J907</f>
        <v>45410491.51</v>
      </c>
    </row>
    <row r="906" spans="1:10" ht="37.5">
      <c r="A906" s="1" t="s">
        <v>313</v>
      </c>
      <c r="B906" s="7">
        <v>351</v>
      </c>
      <c r="C906" s="13" t="s">
        <v>490</v>
      </c>
      <c r="D906" s="13" t="s">
        <v>495</v>
      </c>
      <c r="E906" s="13" t="s">
        <v>113</v>
      </c>
      <c r="F906" s="13" t="s">
        <v>312</v>
      </c>
      <c r="G906" s="114">
        <v>34214014</v>
      </c>
      <c r="H906" s="114">
        <f t="shared" si="15"/>
        <v>2298570.3500000015</v>
      </c>
      <c r="I906" s="114">
        <v>36512584.35</v>
      </c>
      <c r="J906" s="109">
        <v>34193809.51</v>
      </c>
    </row>
    <row r="907" spans="1:10" ht="37.5">
      <c r="A907" s="12" t="s">
        <v>512</v>
      </c>
      <c r="B907" s="7">
        <v>351</v>
      </c>
      <c r="C907" s="13" t="s">
        <v>490</v>
      </c>
      <c r="D907" s="13" t="s">
        <v>495</v>
      </c>
      <c r="E907" s="13" t="s">
        <v>113</v>
      </c>
      <c r="F907" s="8" t="s">
        <v>252</v>
      </c>
      <c r="G907" s="114">
        <v>11104105</v>
      </c>
      <c r="H907" s="114">
        <f t="shared" si="15"/>
        <v>112577</v>
      </c>
      <c r="I907" s="114">
        <v>11216682</v>
      </c>
      <c r="J907" s="109">
        <f>J908</f>
        <v>11216682</v>
      </c>
    </row>
    <row r="908" spans="1:10" ht="18.75">
      <c r="A908" s="12" t="s">
        <v>513</v>
      </c>
      <c r="B908" s="7">
        <v>351</v>
      </c>
      <c r="C908" s="13" t="s">
        <v>490</v>
      </c>
      <c r="D908" s="13" t="s">
        <v>495</v>
      </c>
      <c r="E908" s="13" t="s">
        <v>113</v>
      </c>
      <c r="F908" s="11" t="s">
        <v>510</v>
      </c>
      <c r="G908" s="114">
        <v>11104105</v>
      </c>
      <c r="H908" s="114">
        <f t="shared" si="15"/>
        <v>112577</v>
      </c>
      <c r="I908" s="114">
        <v>11216682</v>
      </c>
      <c r="J908" s="109">
        <f>J909+J910</f>
        <v>11216682</v>
      </c>
    </row>
    <row r="909" spans="1:10" ht="56.25">
      <c r="A909" s="12" t="s">
        <v>514</v>
      </c>
      <c r="B909" s="7">
        <v>351</v>
      </c>
      <c r="C909" s="13" t="s">
        <v>490</v>
      </c>
      <c r="D909" s="13" t="s">
        <v>495</v>
      </c>
      <c r="E909" s="13" t="s">
        <v>113</v>
      </c>
      <c r="F909" s="11" t="s">
        <v>511</v>
      </c>
      <c r="G909" s="114">
        <v>6954105</v>
      </c>
      <c r="H909" s="114">
        <f t="shared" si="15"/>
        <v>112577</v>
      </c>
      <c r="I909" s="114">
        <v>7066682</v>
      </c>
      <c r="J909" s="109">
        <v>7066682</v>
      </c>
    </row>
    <row r="910" spans="1:10" ht="18.75">
      <c r="A910" s="12" t="s">
        <v>257</v>
      </c>
      <c r="B910" s="7">
        <v>351</v>
      </c>
      <c r="C910" s="13" t="s">
        <v>490</v>
      </c>
      <c r="D910" s="13" t="s">
        <v>495</v>
      </c>
      <c r="E910" s="13" t="s">
        <v>113</v>
      </c>
      <c r="F910" s="11" t="s">
        <v>516</v>
      </c>
      <c r="G910" s="114">
        <v>4150000</v>
      </c>
      <c r="H910" s="114">
        <f aca="true" t="shared" si="16" ref="H910:H973">I910-G910</f>
        <v>0</v>
      </c>
      <c r="I910" s="114">
        <v>4150000</v>
      </c>
      <c r="J910" s="109">
        <v>4150000</v>
      </c>
    </row>
    <row r="911" spans="1:10" ht="18.75">
      <c r="A911" s="1" t="s">
        <v>425</v>
      </c>
      <c r="B911" s="7">
        <v>351</v>
      </c>
      <c r="C911" s="13" t="s">
        <v>490</v>
      </c>
      <c r="D911" s="13" t="s">
        <v>490</v>
      </c>
      <c r="E911" s="13" t="s">
        <v>468</v>
      </c>
      <c r="F911" s="13" t="s">
        <v>469</v>
      </c>
      <c r="G911" s="114">
        <v>31851268</v>
      </c>
      <c r="H911" s="114">
        <f t="shared" si="16"/>
        <v>-830254.3000000007</v>
      </c>
      <c r="I911" s="114">
        <v>31021013.7</v>
      </c>
      <c r="J911" s="109">
        <f>J912+J917+J924+J928</f>
        <v>30429806.689999998</v>
      </c>
    </row>
    <row r="912" spans="1:10" ht="18.75">
      <c r="A912" s="1" t="s">
        <v>291</v>
      </c>
      <c r="B912" s="7">
        <v>351</v>
      </c>
      <c r="C912" s="13" t="s">
        <v>490</v>
      </c>
      <c r="D912" s="13" t="s">
        <v>490</v>
      </c>
      <c r="E912" s="13" t="s">
        <v>128</v>
      </c>
      <c r="F912" s="13" t="s">
        <v>469</v>
      </c>
      <c r="G912" s="114">
        <v>14114767</v>
      </c>
      <c r="H912" s="114">
        <f t="shared" si="16"/>
        <v>0</v>
      </c>
      <c r="I912" s="114">
        <v>14114767</v>
      </c>
      <c r="J912" s="109">
        <f>J913</f>
        <v>13878680.55</v>
      </c>
    </row>
    <row r="913" spans="1:10" ht="37.5">
      <c r="A913" s="12" t="s">
        <v>512</v>
      </c>
      <c r="B913" s="7">
        <v>351</v>
      </c>
      <c r="C913" s="13" t="s">
        <v>490</v>
      </c>
      <c r="D913" s="13" t="s">
        <v>490</v>
      </c>
      <c r="E913" s="13" t="s">
        <v>128</v>
      </c>
      <c r="F913" s="8" t="s">
        <v>252</v>
      </c>
      <c r="G913" s="114">
        <v>14114767</v>
      </c>
      <c r="H913" s="114">
        <f t="shared" si="16"/>
        <v>0</v>
      </c>
      <c r="I913" s="114">
        <v>14114767</v>
      </c>
      <c r="J913" s="109">
        <f>J914</f>
        <v>13878680.55</v>
      </c>
    </row>
    <row r="914" spans="1:10" ht="18.75">
      <c r="A914" s="12" t="s">
        <v>513</v>
      </c>
      <c r="B914" s="7">
        <v>351</v>
      </c>
      <c r="C914" s="13" t="s">
        <v>490</v>
      </c>
      <c r="D914" s="13" t="s">
        <v>490</v>
      </c>
      <c r="E914" s="13" t="s">
        <v>128</v>
      </c>
      <c r="F914" s="11" t="s">
        <v>510</v>
      </c>
      <c r="G914" s="114">
        <v>14114767</v>
      </c>
      <c r="H914" s="114">
        <f t="shared" si="16"/>
        <v>0</v>
      </c>
      <c r="I914" s="114">
        <v>14114767</v>
      </c>
      <c r="J914" s="109">
        <f>J915+J916</f>
        <v>13878680.55</v>
      </c>
    </row>
    <row r="915" spans="1:10" ht="56.25">
      <c r="A915" s="12" t="s">
        <v>514</v>
      </c>
      <c r="B915" s="7">
        <v>351</v>
      </c>
      <c r="C915" s="13" t="s">
        <v>490</v>
      </c>
      <c r="D915" s="13" t="s">
        <v>490</v>
      </c>
      <c r="E915" s="13" t="s">
        <v>128</v>
      </c>
      <c r="F915" s="11" t="s">
        <v>511</v>
      </c>
      <c r="G915" s="114">
        <v>13317526</v>
      </c>
      <c r="H915" s="114">
        <f t="shared" si="16"/>
        <v>0</v>
      </c>
      <c r="I915" s="114">
        <v>13317526</v>
      </c>
      <c r="J915" s="109">
        <v>13317526</v>
      </c>
    </row>
    <row r="916" spans="1:10" ht="18.75">
      <c r="A916" s="12" t="s">
        <v>257</v>
      </c>
      <c r="B916" s="7">
        <v>351</v>
      </c>
      <c r="C916" s="13" t="s">
        <v>490</v>
      </c>
      <c r="D916" s="13" t="s">
        <v>490</v>
      </c>
      <c r="E916" s="13" t="s">
        <v>128</v>
      </c>
      <c r="F916" s="11" t="s">
        <v>516</v>
      </c>
      <c r="G916" s="114">
        <v>797241</v>
      </c>
      <c r="H916" s="114">
        <f t="shared" si="16"/>
        <v>0</v>
      </c>
      <c r="I916" s="114">
        <v>797241</v>
      </c>
      <c r="J916" s="109">
        <v>561154.55</v>
      </c>
    </row>
    <row r="917" spans="1:10" ht="37.5">
      <c r="A917" s="1" t="s">
        <v>344</v>
      </c>
      <c r="B917" s="7">
        <v>351</v>
      </c>
      <c r="C917" s="13" t="s">
        <v>490</v>
      </c>
      <c r="D917" s="13" t="s">
        <v>490</v>
      </c>
      <c r="E917" s="13" t="s">
        <v>381</v>
      </c>
      <c r="F917" s="13" t="s">
        <v>469</v>
      </c>
      <c r="G917" s="114">
        <v>15003169</v>
      </c>
      <c r="H917" s="114">
        <f t="shared" si="16"/>
        <v>-367315</v>
      </c>
      <c r="I917" s="114">
        <v>14635854</v>
      </c>
      <c r="J917" s="109">
        <f>J918+J919+J920+J922</f>
        <v>14534656.56</v>
      </c>
    </row>
    <row r="918" spans="1:10" ht="75">
      <c r="A918" s="1" t="s">
        <v>534</v>
      </c>
      <c r="B918" s="7">
        <v>351</v>
      </c>
      <c r="C918" s="13" t="s">
        <v>490</v>
      </c>
      <c r="D918" s="13" t="s">
        <v>490</v>
      </c>
      <c r="E918" s="13" t="s">
        <v>381</v>
      </c>
      <c r="F918" s="13" t="s">
        <v>311</v>
      </c>
      <c r="G918" s="114">
        <v>9893025</v>
      </c>
      <c r="H918" s="114">
        <f t="shared" si="16"/>
        <v>3038</v>
      </c>
      <c r="I918" s="114">
        <v>9896063</v>
      </c>
      <c r="J918" s="109">
        <v>9842608.45</v>
      </c>
    </row>
    <row r="919" spans="1:10" ht="37.5">
      <c r="A919" s="1" t="s">
        <v>313</v>
      </c>
      <c r="B919" s="7">
        <v>351</v>
      </c>
      <c r="C919" s="13" t="s">
        <v>490</v>
      </c>
      <c r="D919" s="13" t="s">
        <v>490</v>
      </c>
      <c r="E919" s="13" t="s">
        <v>381</v>
      </c>
      <c r="F919" s="13" t="s">
        <v>312</v>
      </c>
      <c r="G919" s="114">
        <v>1372214</v>
      </c>
      <c r="H919" s="114">
        <f t="shared" si="16"/>
        <v>-367315</v>
      </c>
      <c r="I919" s="114">
        <v>1004899</v>
      </c>
      <c r="J919" s="109">
        <v>1004797.56</v>
      </c>
    </row>
    <row r="920" spans="1:10" ht="18.75">
      <c r="A920" s="1" t="s">
        <v>316</v>
      </c>
      <c r="B920" s="7">
        <v>351</v>
      </c>
      <c r="C920" s="13" t="s">
        <v>490</v>
      </c>
      <c r="D920" s="13" t="s">
        <v>490</v>
      </c>
      <c r="E920" s="13" t="s">
        <v>381</v>
      </c>
      <c r="F920" s="13" t="s">
        <v>317</v>
      </c>
      <c r="G920" s="114">
        <v>131150</v>
      </c>
      <c r="H920" s="114">
        <f t="shared" si="16"/>
        <v>-3038</v>
      </c>
      <c r="I920" s="114">
        <v>128112</v>
      </c>
      <c r="J920" s="109">
        <f>J921</f>
        <v>80470.55</v>
      </c>
    </row>
    <row r="921" spans="1:10" ht="18.75">
      <c r="A921" s="1" t="s">
        <v>251</v>
      </c>
      <c r="B921" s="7">
        <v>351</v>
      </c>
      <c r="C921" s="13" t="s">
        <v>490</v>
      </c>
      <c r="D921" s="13" t="s">
        <v>490</v>
      </c>
      <c r="E921" s="13" t="s">
        <v>381</v>
      </c>
      <c r="F921" s="13" t="s">
        <v>318</v>
      </c>
      <c r="G921" s="114">
        <v>131150</v>
      </c>
      <c r="H921" s="114">
        <f t="shared" si="16"/>
        <v>-3038</v>
      </c>
      <c r="I921" s="114">
        <v>128112</v>
      </c>
      <c r="J921" s="109">
        <v>80470.55</v>
      </c>
    </row>
    <row r="922" spans="1:10" ht="93.75">
      <c r="A922" s="50" t="s">
        <v>500</v>
      </c>
      <c r="B922" s="7">
        <v>351</v>
      </c>
      <c r="C922" s="13" t="s">
        <v>490</v>
      </c>
      <c r="D922" s="13" t="s">
        <v>490</v>
      </c>
      <c r="E922" s="13" t="s">
        <v>358</v>
      </c>
      <c r="F922" s="13" t="s">
        <v>469</v>
      </c>
      <c r="G922" s="114">
        <v>3606780</v>
      </c>
      <c r="H922" s="114">
        <f t="shared" si="16"/>
        <v>0</v>
      </c>
      <c r="I922" s="114">
        <v>3606780</v>
      </c>
      <c r="J922" s="109">
        <f>J923</f>
        <v>3606780</v>
      </c>
    </row>
    <row r="923" spans="1:10" ht="75">
      <c r="A923" s="1" t="s">
        <v>534</v>
      </c>
      <c r="B923" s="7">
        <v>351</v>
      </c>
      <c r="C923" s="13" t="s">
        <v>490</v>
      </c>
      <c r="D923" s="13" t="s">
        <v>490</v>
      </c>
      <c r="E923" s="13" t="s">
        <v>358</v>
      </c>
      <c r="F923" s="13" t="s">
        <v>311</v>
      </c>
      <c r="G923" s="114">
        <v>3606780</v>
      </c>
      <c r="H923" s="114">
        <f t="shared" si="16"/>
        <v>0</v>
      </c>
      <c r="I923" s="114">
        <v>3606780</v>
      </c>
      <c r="J923" s="109">
        <v>3606780</v>
      </c>
    </row>
    <row r="924" spans="1:10" ht="18.75">
      <c r="A924" s="1" t="s">
        <v>253</v>
      </c>
      <c r="B924" s="7">
        <v>351</v>
      </c>
      <c r="C924" s="13" t="s">
        <v>490</v>
      </c>
      <c r="D924" s="13" t="s">
        <v>490</v>
      </c>
      <c r="E924" s="13" t="s">
        <v>489</v>
      </c>
      <c r="F924" s="13" t="s">
        <v>469</v>
      </c>
      <c r="G924" s="114">
        <v>2733332</v>
      </c>
      <c r="H924" s="114">
        <f t="shared" si="16"/>
        <v>-830254.3</v>
      </c>
      <c r="I924" s="114">
        <v>1903077.7</v>
      </c>
      <c r="J924" s="109">
        <f>J925</f>
        <v>1657602.9</v>
      </c>
    </row>
    <row r="925" spans="1:10" ht="37.5">
      <c r="A925" s="1" t="s">
        <v>515</v>
      </c>
      <c r="B925" s="7">
        <v>351</v>
      </c>
      <c r="C925" s="13" t="s">
        <v>490</v>
      </c>
      <c r="D925" s="13" t="s">
        <v>490</v>
      </c>
      <c r="E925" s="13" t="s">
        <v>327</v>
      </c>
      <c r="F925" s="13" t="s">
        <v>469</v>
      </c>
      <c r="G925" s="114">
        <v>2733332</v>
      </c>
      <c r="H925" s="114">
        <f t="shared" si="16"/>
        <v>-830254.3</v>
      </c>
      <c r="I925" s="114">
        <v>1903077.7</v>
      </c>
      <c r="J925" s="109">
        <f>J926</f>
        <v>1657602.9</v>
      </c>
    </row>
    <row r="926" spans="1:10" ht="18.75">
      <c r="A926" s="1" t="s">
        <v>316</v>
      </c>
      <c r="B926" s="7">
        <v>351</v>
      </c>
      <c r="C926" s="13" t="s">
        <v>490</v>
      </c>
      <c r="D926" s="13" t="s">
        <v>490</v>
      </c>
      <c r="E926" s="13" t="s">
        <v>327</v>
      </c>
      <c r="F926" s="13" t="s">
        <v>317</v>
      </c>
      <c r="G926" s="114">
        <v>2733332</v>
      </c>
      <c r="H926" s="114">
        <f t="shared" si="16"/>
        <v>-830254.3</v>
      </c>
      <c r="I926" s="114">
        <v>1903077.7</v>
      </c>
      <c r="J926" s="109">
        <f>J927</f>
        <v>1657602.9</v>
      </c>
    </row>
    <row r="927" spans="1:10" ht="37.5">
      <c r="A927" s="1" t="s">
        <v>533</v>
      </c>
      <c r="B927" s="7">
        <v>351</v>
      </c>
      <c r="C927" s="13" t="s">
        <v>490</v>
      </c>
      <c r="D927" s="13" t="s">
        <v>490</v>
      </c>
      <c r="E927" s="13" t="s">
        <v>327</v>
      </c>
      <c r="F927" s="13" t="s">
        <v>532</v>
      </c>
      <c r="G927" s="114">
        <v>2733332</v>
      </c>
      <c r="H927" s="114">
        <f t="shared" si="16"/>
        <v>-830254.3</v>
      </c>
      <c r="I927" s="114">
        <v>1903077.7</v>
      </c>
      <c r="J927" s="109">
        <v>1657602.9</v>
      </c>
    </row>
    <row r="928" spans="1:10" ht="37.5">
      <c r="A928" s="40" t="s">
        <v>5</v>
      </c>
      <c r="B928" s="7">
        <v>351</v>
      </c>
      <c r="C928" s="13" t="s">
        <v>490</v>
      </c>
      <c r="D928" s="13" t="s">
        <v>490</v>
      </c>
      <c r="E928" s="11" t="s">
        <v>10</v>
      </c>
      <c r="F928" s="13" t="s">
        <v>469</v>
      </c>
      <c r="G928" s="114">
        <v>0</v>
      </c>
      <c r="H928" s="114">
        <f t="shared" si="16"/>
        <v>367315</v>
      </c>
      <c r="I928" s="114">
        <v>367315</v>
      </c>
      <c r="J928" s="109">
        <f>J929+J931</f>
        <v>358866.68</v>
      </c>
    </row>
    <row r="929" spans="1:10" ht="37.5">
      <c r="A929" s="40" t="s">
        <v>17</v>
      </c>
      <c r="B929" s="7">
        <v>351</v>
      </c>
      <c r="C929" s="13" t="s">
        <v>490</v>
      </c>
      <c r="D929" s="13" t="s">
        <v>490</v>
      </c>
      <c r="E929" s="11" t="s">
        <v>11</v>
      </c>
      <c r="F929" s="13" t="s">
        <v>469</v>
      </c>
      <c r="G929" s="114">
        <v>0</v>
      </c>
      <c r="H929" s="114">
        <f t="shared" si="16"/>
        <v>5400</v>
      </c>
      <c r="I929" s="114">
        <v>5400</v>
      </c>
      <c r="J929" s="109">
        <f>J930</f>
        <v>5400</v>
      </c>
    </row>
    <row r="930" spans="1:10" ht="37.5">
      <c r="A930" s="40" t="s">
        <v>313</v>
      </c>
      <c r="B930" s="7">
        <v>351</v>
      </c>
      <c r="C930" s="13" t="s">
        <v>490</v>
      </c>
      <c r="D930" s="13" t="s">
        <v>490</v>
      </c>
      <c r="E930" s="11" t="s">
        <v>11</v>
      </c>
      <c r="F930" s="13" t="s">
        <v>312</v>
      </c>
      <c r="G930" s="114"/>
      <c r="H930" s="114">
        <f t="shared" si="16"/>
        <v>5400</v>
      </c>
      <c r="I930" s="114">
        <v>5400</v>
      </c>
      <c r="J930" s="109">
        <v>5400</v>
      </c>
    </row>
    <row r="931" spans="1:10" ht="56.25">
      <c r="A931" s="40" t="s">
        <v>18</v>
      </c>
      <c r="B931" s="7">
        <v>351</v>
      </c>
      <c r="C931" s="13" t="s">
        <v>490</v>
      </c>
      <c r="D931" s="13" t="s">
        <v>490</v>
      </c>
      <c r="E931" s="11" t="s">
        <v>12</v>
      </c>
      <c r="F931" s="13" t="s">
        <v>469</v>
      </c>
      <c r="G931" s="114">
        <v>0</v>
      </c>
      <c r="H931" s="114">
        <f t="shared" si="16"/>
        <v>361915</v>
      </c>
      <c r="I931" s="114">
        <v>361915</v>
      </c>
      <c r="J931" s="109">
        <f>J932</f>
        <v>353466.68</v>
      </c>
    </row>
    <row r="932" spans="1:10" ht="37.5">
      <c r="A932" s="40" t="s">
        <v>313</v>
      </c>
      <c r="B932" s="7">
        <v>351</v>
      </c>
      <c r="C932" s="13" t="s">
        <v>490</v>
      </c>
      <c r="D932" s="13" t="s">
        <v>490</v>
      </c>
      <c r="E932" s="11" t="s">
        <v>12</v>
      </c>
      <c r="F932" s="13" t="s">
        <v>312</v>
      </c>
      <c r="G932" s="114"/>
      <c r="H932" s="114">
        <f t="shared" si="16"/>
        <v>361915</v>
      </c>
      <c r="I932" s="114">
        <v>361915</v>
      </c>
      <c r="J932" s="109">
        <v>353466.68</v>
      </c>
    </row>
    <row r="933" spans="1:12" ht="18.75">
      <c r="A933" s="48" t="s">
        <v>200</v>
      </c>
      <c r="B933" s="49">
        <v>356</v>
      </c>
      <c r="C933" s="15" t="s">
        <v>467</v>
      </c>
      <c r="D933" s="15" t="s">
        <v>467</v>
      </c>
      <c r="E933" s="15" t="s">
        <v>468</v>
      </c>
      <c r="F933" s="15" t="s">
        <v>469</v>
      </c>
      <c r="G933" s="117">
        <v>6106169</v>
      </c>
      <c r="H933" s="117">
        <f t="shared" si="16"/>
        <v>332065.6299999999</v>
      </c>
      <c r="I933" s="117">
        <v>6438234.63</v>
      </c>
      <c r="J933" s="117">
        <f>J934</f>
        <v>6420747.720000001</v>
      </c>
      <c r="K933" s="137">
        <f>I933/I1069</f>
        <v>0.0029498065421969012</v>
      </c>
      <c r="L933" s="137">
        <f>J933/J1069</f>
        <v>0.0030310720708091638</v>
      </c>
    </row>
    <row r="934" spans="1:10" ht="18.75">
      <c r="A934" s="12" t="s">
        <v>470</v>
      </c>
      <c r="B934" s="10">
        <v>356</v>
      </c>
      <c r="C934" s="11" t="s">
        <v>460</v>
      </c>
      <c r="D934" s="11" t="s">
        <v>467</v>
      </c>
      <c r="E934" s="13" t="s">
        <v>468</v>
      </c>
      <c r="F934" s="11" t="s">
        <v>469</v>
      </c>
      <c r="G934" s="114">
        <v>6106169</v>
      </c>
      <c r="H934" s="114">
        <f t="shared" si="16"/>
        <v>332065.6299999999</v>
      </c>
      <c r="I934" s="114">
        <v>6438234.63</v>
      </c>
      <c r="J934" s="109">
        <f>J935</f>
        <v>6420747.720000001</v>
      </c>
    </row>
    <row r="935" spans="1:10" ht="37.5">
      <c r="A935" s="12" t="s">
        <v>393</v>
      </c>
      <c r="B935" s="10">
        <v>356</v>
      </c>
      <c r="C935" s="11" t="s">
        <v>460</v>
      </c>
      <c r="D935" s="11" t="s">
        <v>461</v>
      </c>
      <c r="E935" s="13" t="s">
        <v>468</v>
      </c>
      <c r="F935" s="11" t="s">
        <v>469</v>
      </c>
      <c r="G935" s="114">
        <v>6106169</v>
      </c>
      <c r="H935" s="114">
        <f t="shared" si="16"/>
        <v>332065.6299999999</v>
      </c>
      <c r="I935" s="114">
        <v>6438234.63</v>
      </c>
      <c r="J935" s="109">
        <f>J936+J952+J955</f>
        <v>6420747.720000001</v>
      </c>
    </row>
    <row r="936" spans="1:10" ht="56.25">
      <c r="A936" s="12" t="s">
        <v>473</v>
      </c>
      <c r="B936" s="10">
        <v>356</v>
      </c>
      <c r="C936" s="11" t="s">
        <v>460</v>
      </c>
      <c r="D936" s="11" t="s">
        <v>461</v>
      </c>
      <c r="E936" s="11" t="s">
        <v>446</v>
      </c>
      <c r="F936" s="11" t="s">
        <v>469</v>
      </c>
      <c r="G936" s="114">
        <v>6062669</v>
      </c>
      <c r="H936" s="114">
        <f t="shared" si="16"/>
        <v>256196.6299999999</v>
      </c>
      <c r="I936" s="114">
        <v>6318865.63</v>
      </c>
      <c r="J936" s="109">
        <f>J937+J950</f>
        <v>6307942.720000001</v>
      </c>
    </row>
    <row r="937" spans="1:10" ht="18.75">
      <c r="A937" s="12" t="s">
        <v>459</v>
      </c>
      <c r="B937" s="10">
        <v>356</v>
      </c>
      <c r="C937" s="11" t="s">
        <v>460</v>
      </c>
      <c r="D937" s="11" t="s">
        <v>461</v>
      </c>
      <c r="E937" s="11" t="s">
        <v>479</v>
      </c>
      <c r="F937" s="11" t="s">
        <v>469</v>
      </c>
      <c r="G937" s="114">
        <v>3651609</v>
      </c>
      <c r="H937" s="114">
        <f t="shared" si="16"/>
        <v>216914.8700000001</v>
      </c>
      <c r="I937" s="114">
        <v>3868523.87</v>
      </c>
      <c r="J937" s="109">
        <f>J938+J943+J948</f>
        <v>3857600.97</v>
      </c>
    </row>
    <row r="938" spans="1:11" s="146" customFormat="1" ht="18.75" customHeight="1" hidden="1">
      <c r="A938" s="141" t="s">
        <v>403</v>
      </c>
      <c r="B938" s="149">
        <v>356</v>
      </c>
      <c r="C938" s="148" t="s">
        <v>460</v>
      </c>
      <c r="D938" s="148" t="s">
        <v>461</v>
      </c>
      <c r="E938" s="143" t="s">
        <v>115</v>
      </c>
      <c r="F938" s="148" t="s">
        <v>469</v>
      </c>
      <c r="G938" s="144">
        <v>2216988</v>
      </c>
      <c r="H938" s="144">
        <f t="shared" si="16"/>
        <v>-2216988</v>
      </c>
      <c r="I938" s="144">
        <v>0</v>
      </c>
      <c r="J938" s="150">
        <f>J939+J940+J941</f>
        <v>0</v>
      </c>
      <c r="K938" s="145"/>
    </row>
    <row r="939" spans="1:11" s="146" customFormat="1" ht="75" customHeight="1" hidden="1">
      <c r="A939" s="121" t="s">
        <v>273</v>
      </c>
      <c r="B939" s="149">
        <v>356</v>
      </c>
      <c r="C939" s="148" t="s">
        <v>460</v>
      </c>
      <c r="D939" s="148" t="s">
        <v>461</v>
      </c>
      <c r="E939" s="143" t="s">
        <v>115</v>
      </c>
      <c r="F939" s="148" t="s">
        <v>311</v>
      </c>
      <c r="G939" s="144">
        <v>1523957</v>
      </c>
      <c r="H939" s="144">
        <f t="shared" si="16"/>
        <v>-1523957</v>
      </c>
      <c r="I939" s="144">
        <v>0</v>
      </c>
      <c r="J939" s="150"/>
      <c r="K939" s="145"/>
    </row>
    <row r="940" spans="1:11" s="146" customFormat="1" ht="37.5" customHeight="1" hidden="1">
      <c r="A940" s="121" t="s">
        <v>274</v>
      </c>
      <c r="B940" s="149">
        <v>356</v>
      </c>
      <c r="C940" s="148" t="s">
        <v>460</v>
      </c>
      <c r="D940" s="148" t="s">
        <v>461</v>
      </c>
      <c r="E940" s="143" t="s">
        <v>115</v>
      </c>
      <c r="F940" s="148" t="s">
        <v>312</v>
      </c>
      <c r="G940" s="144">
        <v>691415</v>
      </c>
      <c r="H940" s="144">
        <f t="shared" si="16"/>
        <v>-691415</v>
      </c>
      <c r="I940" s="144">
        <v>0</v>
      </c>
      <c r="J940" s="150"/>
      <c r="K940" s="145"/>
    </row>
    <row r="941" spans="1:11" s="146" customFormat="1" ht="18.75" customHeight="1" hidden="1">
      <c r="A941" s="121" t="s">
        <v>316</v>
      </c>
      <c r="B941" s="149">
        <v>356</v>
      </c>
      <c r="C941" s="148" t="s">
        <v>460</v>
      </c>
      <c r="D941" s="148" t="s">
        <v>461</v>
      </c>
      <c r="E941" s="143" t="s">
        <v>115</v>
      </c>
      <c r="F941" s="148" t="s">
        <v>317</v>
      </c>
      <c r="G941" s="144">
        <v>1616</v>
      </c>
      <c r="H941" s="144">
        <f t="shared" si="16"/>
        <v>-1616</v>
      </c>
      <c r="I941" s="144">
        <v>0</v>
      </c>
      <c r="J941" s="150">
        <f>J942</f>
        <v>0</v>
      </c>
      <c r="K941" s="145"/>
    </row>
    <row r="942" spans="1:11" s="146" customFormat="1" ht="18.75" customHeight="1" hidden="1">
      <c r="A942" s="121" t="s">
        <v>251</v>
      </c>
      <c r="B942" s="149">
        <v>356</v>
      </c>
      <c r="C942" s="148" t="s">
        <v>460</v>
      </c>
      <c r="D942" s="148" t="s">
        <v>461</v>
      </c>
      <c r="E942" s="143" t="s">
        <v>115</v>
      </c>
      <c r="F942" s="148" t="s">
        <v>318</v>
      </c>
      <c r="G942" s="144">
        <v>1616</v>
      </c>
      <c r="H942" s="144">
        <f t="shared" si="16"/>
        <v>-1616</v>
      </c>
      <c r="I942" s="144">
        <v>0</v>
      </c>
      <c r="J942" s="150"/>
      <c r="K942" s="145"/>
    </row>
    <row r="943" spans="1:10" ht="18.75">
      <c r="A943" s="39" t="s">
        <v>48</v>
      </c>
      <c r="B943" s="10">
        <v>356</v>
      </c>
      <c r="C943" s="13" t="s">
        <v>460</v>
      </c>
      <c r="D943" s="13" t="s">
        <v>461</v>
      </c>
      <c r="E943" s="11" t="s">
        <v>47</v>
      </c>
      <c r="F943" s="13" t="s">
        <v>469</v>
      </c>
      <c r="G943" s="114">
        <v>0</v>
      </c>
      <c r="H943" s="114">
        <f t="shared" si="16"/>
        <v>2433902.87</v>
      </c>
      <c r="I943" s="114">
        <v>2433902.87</v>
      </c>
      <c r="J943" s="109">
        <f>J944+J945+J946</f>
        <v>2422979.97</v>
      </c>
    </row>
    <row r="944" spans="1:10" ht="59.25" customHeight="1">
      <c r="A944" s="39" t="s">
        <v>273</v>
      </c>
      <c r="B944" s="10">
        <v>356</v>
      </c>
      <c r="C944" s="13" t="s">
        <v>460</v>
      </c>
      <c r="D944" s="13" t="s">
        <v>461</v>
      </c>
      <c r="E944" s="11" t="s">
        <v>47</v>
      </c>
      <c r="F944" s="13" t="s">
        <v>311</v>
      </c>
      <c r="G944" s="114"/>
      <c r="H944" s="114">
        <f t="shared" si="16"/>
        <v>1901907.53</v>
      </c>
      <c r="I944" s="114">
        <v>1901907.53</v>
      </c>
      <c r="J944" s="109">
        <v>1890985.07</v>
      </c>
    </row>
    <row r="945" spans="1:10" ht="37.5">
      <c r="A945" s="39" t="s">
        <v>274</v>
      </c>
      <c r="B945" s="10">
        <v>356</v>
      </c>
      <c r="C945" s="13" t="s">
        <v>460</v>
      </c>
      <c r="D945" s="13" t="s">
        <v>461</v>
      </c>
      <c r="E945" s="11" t="s">
        <v>47</v>
      </c>
      <c r="F945" s="13" t="s">
        <v>312</v>
      </c>
      <c r="G945" s="114"/>
      <c r="H945" s="114">
        <f t="shared" si="16"/>
        <v>531952.34</v>
      </c>
      <c r="I945" s="114">
        <v>531952.34</v>
      </c>
      <c r="J945" s="109">
        <v>531951.9</v>
      </c>
    </row>
    <row r="946" spans="1:10" ht="18.75">
      <c r="A946" s="39" t="s">
        <v>316</v>
      </c>
      <c r="B946" s="10">
        <v>356</v>
      </c>
      <c r="C946" s="13" t="s">
        <v>460</v>
      </c>
      <c r="D946" s="13" t="s">
        <v>461</v>
      </c>
      <c r="E946" s="11" t="s">
        <v>47</v>
      </c>
      <c r="F946" s="13" t="s">
        <v>317</v>
      </c>
      <c r="G946" s="114">
        <v>0</v>
      </c>
      <c r="H946" s="114">
        <f t="shared" si="16"/>
        <v>43</v>
      </c>
      <c r="I946" s="114">
        <v>43</v>
      </c>
      <c r="J946" s="109">
        <f>J947</f>
        <v>43</v>
      </c>
    </row>
    <row r="947" spans="1:10" ht="18.75">
      <c r="A947" s="39" t="s">
        <v>251</v>
      </c>
      <c r="B947" s="10">
        <v>356</v>
      </c>
      <c r="C947" s="13" t="s">
        <v>460</v>
      </c>
      <c r="D947" s="13" t="s">
        <v>461</v>
      </c>
      <c r="E947" s="11" t="s">
        <v>47</v>
      </c>
      <c r="F947" s="13" t="s">
        <v>318</v>
      </c>
      <c r="G947" s="114"/>
      <c r="H947" s="114">
        <f t="shared" si="16"/>
        <v>43</v>
      </c>
      <c r="I947" s="114">
        <v>43</v>
      </c>
      <c r="J947" s="109">
        <v>43</v>
      </c>
    </row>
    <row r="948" spans="1:10" ht="93.75">
      <c r="A948" s="50" t="s">
        <v>302</v>
      </c>
      <c r="B948" s="10">
        <v>356</v>
      </c>
      <c r="C948" s="13" t="s">
        <v>460</v>
      </c>
      <c r="D948" s="13" t="s">
        <v>461</v>
      </c>
      <c r="E948" s="11" t="s">
        <v>360</v>
      </c>
      <c r="F948" s="13" t="s">
        <v>469</v>
      </c>
      <c r="G948" s="114">
        <v>1434621</v>
      </c>
      <c r="H948" s="114">
        <f t="shared" si="16"/>
        <v>0</v>
      </c>
      <c r="I948" s="114">
        <v>1434621</v>
      </c>
      <c r="J948" s="109">
        <f>J949</f>
        <v>1434621</v>
      </c>
    </row>
    <row r="949" spans="1:10" ht="75">
      <c r="A949" s="96" t="s">
        <v>273</v>
      </c>
      <c r="B949" s="10">
        <v>356</v>
      </c>
      <c r="C949" s="13" t="s">
        <v>460</v>
      </c>
      <c r="D949" s="13" t="s">
        <v>461</v>
      </c>
      <c r="E949" s="11" t="s">
        <v>360</v>
      </c>
      <c r="F949" s="13" t="s">
        <v>311</v>
      </c>
      <c r="G949" s="114">
        <v>1434621</v>
      </c>
      <c r="H949" s="114">
        <f t="shared" si="16"/>
        <v>0</v>
      </c>
      <c r="I949" s="114">
        <v>1434621</v>
      </c>
      <c r="J949" s="109">
        <v>1434621</v>
      </c>
    </row>
    <row r="950" spans="1:10" ht="37.5">
      <c r="A950" s="46" t="s">
        <v>394</v>
      </c>
      <c r="B950" s="10">
        <v>356</v>
      </c>
      <c r="C950" s="11" t="s">
        <v>460</v>
      </c>
      <c r="D950" s="11" t="s">
        <v>461</v>
      </c>
      <c r="E950" s="47" t="s">
        <v>395</v>
      </c>
      <c r="F950" s="47" t="s">
        <v>469</v>
      </c>
      <c r="G950" s="114">
        <v>2411060</v>
      </c>
      <c r="H950" s="114">
        <f t="shared" si="16"/>
        <v>39281.75999999978</v>
      </c>
      <c r="I950" s="114">
        <v>2450341.76</v>
      </c>
      <c r="J950" s="109">
        <f>J951</f>
        <v>2450341.75</v>
      </c>
    </row>
    <row r="951" spans="1:10" ht="75">
      <c r="A951" s="96" t="s">
        <v>273</v>
      </c>
      <c r="B951" s="10">
        <v>356</v>
      </c>
      <c r="C951" s="11" t="s">
        <v>460</v>
      </c>
      <c r="D951" s="11" t="s">
        <v>461</v>
      </c>
      <c r="E951" s="47" t="s">
        <v>395</v>
      </c>
      <c r="F951" s="17" t="s">
        <v>311</v>
      </c>
      <c r="G951" s="114">
        <v>2411060</v>
      </c>
      <c r="H951" s="114">
        <f t="shared" si="16"/>
        <v>39281.75999999978</v>
      </c>
      <c r="I951" s="114">
        <v>2450341.76</v>
      </c>
      <c r="J951" s="109">
        <v>2450341.75</v>
      </c>
    </row>
    <row r="952" spans="1:10" ht="18.75">
      <c r="A952" s="1" t="s">
        <v>253</v>
      </c>
      <c r="B952" s="10">
        <v>356</v>
      </c>
      <c r="C952" s="13" t="s">
        <v>460</v>
      </c>
      <c r="D952" s="13" t="s">
        <v>461</v>
      </c>
      <c r="E952" s="11" t="s">
        <v>489</v>
      </c>
      <c r="F952" s="13" t="s">
        <v>469</v>
      </c>
      <c r="G952" s="114">
        <v>43500</v>
      </c>
      <c r="H952" s="114">
        <f t="shared" si="16"/>
        <v>-19500</v>
      </c>
      <c r="I952" s="114">
        <v>24000</v>
      </c>
      <c r="J952" s="109">
        <f>J953</f>
        <v>21000</v>
      </c>
    </row>
    <row r="953" spans="1:10" ht="37.5">
      <c r="A953" s="1" t="s">
        <v>509</v>
      </c>
      <c r="B953" s="10">
        <v>356</v>
      </c>
      <c r="C953" s="13" t="s">
        <v>460</v>
      </c>
      <c r="D953" s="13" t="s">
        <v>461</v>
      </c>
      <c r="E953" s="11" t="s">
        <v>321</v>
      </c>
      <c r="F953" s="13" t="s">
        <v>469</v>
      </c>
      <c r="G953" s="114">
        <v>43500</v>
      </c>
      <c r="H953" s="114">
        <f t="shared" si="16"/>
        <v>-19500</v>
      </c>
      <c r="I953" s="114">
        <v>24000</v>
      </c>
      <c r="J953" s="109">
        <f>J954</f>
        <v>21000</v>
      </c>
    </row>
    <row r="954" spans="1:10" ht="37.5">
      <c r="A954" s="1" t="s">
        <v>313</v>
      </c>
      <c r="B954" s="10">
        <v>356</v>
      </c>
      <c r="C954" s="13" t="s">
        <v>460</v>
      </c>
      <c r="D954" s="13" t="s">
        <v>461</v>
      </c>
      <c r="E954" s="11" t="s">
        <v>321</v>
      </c>
      <c r="F954" s="13" t="s">
        <v>312</v>
      </c>
      <c r="G954" s="114">
        <v>43500</v>
      </c>
      <c r="H954" s="114">
        <f t="shared" si="16"/>
        <v>-19500</v>
      </c>
      <c r="I954" s="114">
        <v>24000</v>
      </c>
      <c r="J954" s="109">
        <v>21000</v>
      </c>
    </row>
    <row r="955" spans="1:10" ht="37.5">
      <c r="A955" s="40" t="s">
        <v>5</v>
      </c>
      <c r="B955" s="10">
        <v>356</v>
      </c>
      <c r="C955" s="13" t="s">
        <v>460</v>
      </c>
      <c r="D955" s="13" t="s">
        <v>461</v>
      </c>
      <c r="E955" s="11" t="s">
        <v>10</v>
      </c>
      <c r="F955" s="13" t="s">
        <v>469</v>
      </c>
      <c r="G955" s="114">
        <v>0</v>
      </c>
      <c r="H955" s="114">
        <f t="shared" si="16"/>
        <v>95369</v>
      </c>
      <c r="I955" s="114">
        <v>95369</v>
      </c>
      <c r="J955" s="109">
        <f>J956+J958</f>
        <v>91805</v>
      </c>
    </row>
    <row r="956" spans="1:10" ht="37.5">
      <c r="A956" s="40" t="s">
        <v>17</v>
      </c>
      <c r="B956" s="10">
        <v>356</v>
      </c>
      <c r="C956" s="13" t="s">
        <v>460</v>
      </c>
      <c r="D956" s="13" t="s">
        <v>461</v>
      </c>
      <c r="E956" s="11" t="s">
        <v>11</v>
      </c>
      <c r="F956" s="13" t="s">
        <v>469</v>
      </c>
      <c r="G956" s="114">
        <v>0</v>
      </c>
      <c r="H956" s="114">
        <f t="shared" si="16"/>
        <v>62600</v>
      </c>
      <c r="I956" s="114">
        <v>62600</v>
      </c>
      <c r="J956" s="109">
        <f>J957</f>
        <v>62600</v>
      </c>
    </row>
    <row r="957" spans="1:10" ht="75">
      <c r="A957" s="1" t="s">
        <v>534</v>
      </c>
      <c r="B957" s="10">
        <v>356</v>
      </c>
      <c r="C957" s="13" t="s">
        <v>460</v>
      </c>
      <c r="D957" s="13" t="s">
        <v>461</v>
      </c>
      <c r="E957" s="11" t="s">
        <v>11</v>
      </c>
      <c r="F957" s="13" t="s">
        <v>311</v>
      </c>
      <c r="G957" s="114"/>
      <c r="H957" s="114">
        <f t="shared" si="16"/>
        <v>62600</v>
      </c>
      <c r="I957" s="114">
        <v>62600</v>
      </c>
      <c r="J957" s="109">
        <v>62600</v>
      </c>
    </row>
    <row r="958" spans="1:10" ht="56.25">
      <c r="A958" s="40" t="s">
        <v>18</v>
      </c>
      <c r="B958" s="10">
        <v>356</v>
      </c>
      <c r="C958" s="13" t="s">
        <v>460</v>
      </c>
      <c r="D958" s="13" t="s">
        <v>461</v>
      </c>
      <c r="E958" s="11" t="s">
        <v>12</v>
      </c>
      <c r="F958" s="13" t="s">
        <v>469</v>
      </c>
      <c r="G958" s="114">
        <v>0</v>
      </c>
      <c r="H958" s="114">
        <f t="shared" si="16"/>
        <v>32769</v>
      </c>
      <c r="I958" s="114">
        <v>32769</v>
      </c>
      <c r="J958" s="109">
        <f>J959</f>
        <v>29205</v>
      </c>
    </row>
    <row r="959" spans="1:10" ht="37.5">
      <c r="A959" s="40" t="s">
        <v>313</v>
      </c>
      <c r="B959" s="10">
        <v>356</v>
      </c>
      <c r="C959" s="13" t="s">
        <v>460</v>
      </c>
      <c r="D959" s="13" t="s">
        <v>461</v>
      </c>
      <c r="E959" s="11" t="s">
        <v>12</v>
      </c>
      <c r="F959" s="13" t="s">
        <v>312</v>
      </c>
      <c r="G959" s="114"/>
      <c r="H959" s="114">
        <f t="shared" si="16"/>
        <v>32769</v>
      </c>
      <c r="I959" s="114">
        <v>32769</v>
      </c>
      <c r="J959" s="109">
        <v>29205</v>
      </c>
    </row>
    <row r="960" spans="1:12" ht="37.5">
      <c r="A960" s="48" t="s">
        <v>201</v>
      </c>
      <c r="B960" s="49">
        <v>357</v>
      </c>
      <c r="C960" s="15" t="s">
        <v>467</v>
      </c>
      <c r="D960" s="15" t="s">
        <v>467</v>
      </c>
      <c r="E960" s="15" t="s">
        <v>468</v>
      </c>
      <c r="F960" s="15" t="s">
        <v>469</v>
      </c>
      <c r="G960" s="117">
        <v>120066042</v>
      </c>
      <c r="H960" s="117">
        <f t="shared" si="16"/>
        <v>37353672.54999998</v>
      </c>
      <c r="I960" s="117">
        <v>157419714.54999998</v>
      </c>
      <c r="J960" s="117">
        <f>J961+J972+J1030+J1050+J1062</f>
        <v>122878691.2</v>
      </c>
      <c r="K960" s="137">
        <f>I960/I1069</f>
        <v>0.07212500484008591</v>
      </c>
      <c r="L960" s="137">
        <f>J960/J1070</f>
        <v>0.058007912043288284</v>
      </c>
    </row>
    <row r="961" spans="1:10" ht="18.75">
      <c r="A961" s="1" t="s">
        <v>487</v>
      </c>
      <c r="B961" s="7">
        <v>357</v>
      </c>
      <c r="C961" s="14" t="s">
        <v>477</v>
      </c>
      <c r="D961" s="13" t="s">
        <v>467</v>
      </c>
      <c r="E961" s="13" t="s">
        <v>468</v>
      </c>
      <c r="F961" s="13" t="s">
        <v>469</v>
      </c>
      <c r="G961" s="114">
        <v>8520000</v>
      </c>
      <c r="H961" s="114">
        <f t="shared" si="16"/>
        <v>2415834.789999999</v>
      </c>
      <c r="I961" s="114">
        <v>10935834.79</v>
      </c>
      <c r="J961" s="109">
        <f>J962+J965</f>
        <v>4049162.96</v>
      </c>
    </row>
    <row r="962" spans="1:10" ht="18.75">
      <c r="A962" s="40" t="s">
        <v>452</v>
      </c>
      <c r="B962" s="7">
        <v>357</v>
      </c>
      <c r="C962" s="11" t="s">
        <v>477</v>
      </c>
      <c r="D962" s="8" t="s">
        <v>481</v>
      </c>
      <c r="E962" s="8" t="s">
        <v>468</v>
      </c>
      <c r="F962" s="8" t="s">
        <v>469</v>
      </c>
      <c r="G962" s="114">
        <v>0</v>
      </c>
      <c r="H962" s="114">
        <f t="shared" si="16"/>
        <v>924147</v>
      </c>
      <c r="I962" s="114">
        <v>924147</v>
      </c>
      <c r="J962" s="109">
        <f>J963</f>
        <v>924147</v>
      </c>
    </row>
    <row r="963" spans="1:10" ht="37.5">
      <c r="A963" s="41" t="s">
        <v>366</v>
      </c>
      <c r="B963" s="7">
        <v>357</v>
      </c>
      <c r="C963" s="11" t="s">
        <v>477</v>
      </c>
      <c r="D963" s="8" t="s">
        <v>481</v>
      </c>
      <c r="E963" s="8" t="s">
        <v>121</v>
      </c>
      <c r="F963" s="8" t="s">
        <v>469</v>
      </c>
      <c r="G963" s="114">
        <v>0</v>
      </c>
      <c r="H963" s="114">
        <f t="shared" si="16"/>
        <v>924147</v>
      </c>
      <c r="I963" s="114">
        <v>924147</v>
      </c>
      <c r="J963" s="109">
        <f>J964</f>
        <v>924147</v>
      </c>
    </row>
    <row r="964" spans="1:10" ht="29.25" customHeight="1">
      <c r="A964" s="1" t="s">
        <v>313</v>
      </c>
      <c r="B964" s="7">
        <v>357</v>
      </c>
      <c r="C964" s="11" t="s">
        <v>477</v>
      </c>
      <c r="D964" s="8" t="s">
        <v>481</v>
      </c>
      <c r="E964" s="8" t="s">
        <v>121</v>
      </c>
      <c r="F964" s="13" t="s">
        <v>312</v>
      </c>
      <c r="G964" s="114"/>
      <c r="H964" s="114">
        <f t="shared" si="16"/>
        <v>924147</v>
      </c>
      <c r="I964" s="114">
        <v>924147</v>
      </c>
      <c r="J964" s="109">
        <v>924147</v>
      </c>
    </row>
    <row r="965" spans="1:10" ht="18.75">
      <c r="A965" s="12" t="s">
        <v>340</v>
      </c>
      <c r="B965" s="7">
        <v>357</v>
      </c>
      <c r="C965" s="13" t="s">
        <v>477</v>
      </c>
      <c r="D965" s="13" t="s">
        <v>493</v>
      </c>
      <c r="E965" s="13" t="s">
        <v>468</v>
      </c>
      <c r="F965" s="13" t="s">
        <v>469</v>
      </c>
      <c r="G965" s="114">
        <v>8520000</v>
      </c>
      <c r="H965" s="114">
        <f t="shared" si="16"/>
        <v>1491687.789999999</v>
      </c>
      <c r="I965" s="114">
        <v>10011687.79</v>
      </c>
      <c r="J965" s="109">
        <f>J969+J966</f>
        <v>3125015.96</v>
      </c>
    </row>
    <row r="966" spans="1:10" ht="56.25">
      <c r="A966" s="1" t="s">
        <v>371</v>
      </c>
      <c r="B966" s="7">
        <v>357</v>
      </c>
      <c r="C966" s="13" t="s">
        <v>477</v>
      </c>
      <c r="D966" s="13" t="s">
        <v>493</v>
      </c>
      <c r="E966" s="13" t="s">
        <v>122</v>
      </c>
      <c r="F966" s="13" t="s">
        <v>469</v>
      </c>
      <c r="G966" s="114">
        <v>0</v>
      </c>
      <c r="H966" s="114">
        <f t="shared" si="16"/>
        <v>835226.49</v>
      </c>
      <c r="I966" s="114">
        <v>835226.49</v>
      </c>
      <c r="J966" s="109">
        <f>J967+J968</f>
        <v>835226.49</v>
      </c>
    </row>
    <row r="967" spans="1:10" ht="37.5">
      <c r="A967" s="1" t="s">
        <v>313</v>
      </c>
      <c r="B967" s="7">
        <v>357</v>
      </c>
      <c r="C967" s="13" t="s">
        <v>477</v>
      </c>
      <c r="D967" s="13" t="s">
        <v>493</v>
      </c>
      <c r="E967" s="13" t="s">
        <v>122</v>
      </c>
      <c r="F967" s="13" t="s">
        <v>312</v>
      </c>
      <c r="G967" s="114"/>
      <c r="H967" s="114">
        <f t="shared" si="16"/>
        <v>585774</v>
      </c>
      <c r="I967" s="114">
        <v>585774</v>
      </c>
      <c r="J967" s="109">
        <v>585774</v>
      </c>
    </row>
    <row r="968" spans="1:10" ht="37.5">
      <c r="A968" s="1" t="s">
        <v>315</v>
      </c>
      <c r="B968" s="7">
        <v>357</v>
      </c>
      <c r="C968" s="13" t="s">
        <v>477</v>
      </c>
      <c r="D968" s="13" t="s">
        <v>493</v>
      </c>
      <c r="E968" s="13" t="s">
        <v>122</v>
      </c>
      <c r="F968" s="13" t="s">
        <v>314</v>
      </c>
      <c r="G968" s="114"/>
      <c r="H968" s="114">
        <f t="shared" si="16"/>
        <v>249452.49</v>
      </c>
      <c r="I968" s="114">
        <v>249452.49</v>
      </c>
      <c r="J968" s="109">
        <v>249452.49</v>
      </c>
    </row>
    <row r="969" spans="1:10" ht="18.75">
      <c r="A969" s="1" t="s">
        <v>253</v>
      </c>
      <c r="B969" s="7">
        <v>357</v>
      </c>
      <c r="C969" s="13" t="s">
        <v>477</v>
      </c>
      <c r="D969" s="13" t="s">
        <v>493</v>
      </c>
      <c r="E969" s="11" t="s">
        <v>489</v>
      </c>
      <c r="F969" s="13" t="s">
        <v>469</v>
      </c>
      <c r="G969" s="114">
        <v>8520000</v>
      </c>
      <c r="H969" s="114">
        <f t="shared" si="16"/>
        <v>656461.3000000007</v>
      </c>
      <c r="I969" s="114">
        <v>9176461.3</v>
      </c>
      <c r="J969" s="109">
        <f>J970</f>
        <v>2289789.47</v>
      </c>
    </row>
    <row r="970" spans="1:10" ht="37.5" customHeight="1">
      <c r="A970" s="12" t="s">
        <v>71</v>
      </c>
      <c r="B970" s="7">
        <v>357</v>
      </c>
      <c r="C970" s="13" t="s">
        <v>477</v>
      </c>
      <c r="D970" s="13" t="s">
        <v>493</v>
      </c>
      <c r="E970" s="20" t="s">
        <v>108</v>
      </c>
      <c r="F970" s="13" t="s">
        <v>469</v>
      </c>
      <c r="G970" s="114">
        <v>8520000</v>
      </c>
      <c r="H970" s="114">
        <f t="shared" si="16"/>
        <v>656461.3000000007</v>
      </c>
      <c r="I970" s="114">
        <v>9176461.3</v>
      </c>
      <c r="J970" s="109">
        <f>J971</f>
        <v>2289789.47</v>
      </c>
    </row>
    <row r="971" spans="1:10" ht="37.5">
      <c r="A971" s="1" t="s">
        <v>315</v>
      </c>
      <c r="B971" s="7">
        <v>357</v>
      </c>
      <c r="C971" s="13" t="s">
        <v>477</v>
      </c>
      <c r="D971" s="13" t="s">
        <v>493</v>
      </c>
      <c r="E971" s="20" t="s">
        <v>108</v>
      </c>
      <c r="F971" s="13" t="s">
        <v>314</v>
      </c>
      <c r="G971" s="114">
        <v>8520000</v>
      </c>
      <c r="H971" s="114">
        <f t="shared" si="16"/>
        <v>656461.3000000007</v>
      </c>
      <c r="I971" s="114">
        <v>9176461.3</v>
      </c>
      <c r="J971" s="109">
        <v>2289789.47</v>
      </c>
    </row>
    <row r="972" spans="1:10" ht="18.75">
      <c r="A972" s="1" t="s">
        <v>423</v>
      </c>
      <c r="B972" s="7">
        <v>357</v>
      </c>
      <c r="C972" s="14" t="s">
        <v>490</v>
      </c>
      <c r="D972" s="13" t="s">
        <v>467</v>
      </c>
      <c r="E972" s="13" t="s">
        <v>468</v>
      </c>
      <c r="F972" s="13" t="s">
        <v>469</v>
      </c>
      <c r="G972" s="114">
        <v>56828862</v>
      </c>
      <c r="H972" s="114">
        <f t="shared" si="16"/>
        <v>2478468.490000002</v>
      </c>
      <c r="I972" s="114">
        <v>59307330.49</v>
      </c>
      <c r="J972" s="109">
        <f>J973+J981+J1000+J993</f>
        <v>51427058.18000001</v>
      </c>
    </row>
    <row r="973" spans="1:10" ht="18.75">
      <c r="A973" s="1" t="s">
        <v>424</v>
      </c>
      <c r="B973" s="7">
        <v>357</v>
      </c>
      <c r="C973" s="14" t="s">
        <v>490</v>
      </c>
      <c r="D973" s="14" t="s">
        <v>460</v>
      </c>
      <c r="E973" s="13" t="s">
        <v>468</v>
      </c>
      <c r="F973" s="13" t="s">
        <v>469</v>
      </c>
      <c r="G973" s="114">
        <v>0</v>
      </c>
      <c r="H973" s="114">
        <f t="shared" si="16"/>
        <v>627722.76</v>
      </c>
      <c r="I973" s="114">
        <v>627722.76</v>
      </c>
      <c r="J973" s="109">
        <f>J974+J978</f>
        <v>627722.76</v>
      </c>
    </row>
    <row r="974" spans="1:10" ht="18.75">
      <c r="A974" s="1" t="s">
        <v>376</v>
      </c>
      <c r="B974" s="7">
        <v>357</v>
      </c>
      <c r="C974" s="14" t="s">
        <v>490</v>
      </c>
      <c r="D974" s="14" t="s">
        <v>460</v>
      </c>
      <c r="E974" s="13" t="s">
        <v>196</v>
      </c>
      <c r="F974" s="13" t="s">
        <v>469</v>
      </c>
      <c r="G974" s="114">
        <v>0</v>
      </c>
      <c r="H974" s="114">
        <f aca="true" t="shared" si="17" ref="H974:H1037">I974-G974</f>
        <v>197722.76</v>
      </c>
      <c r="I974" s="114">
        <v>197722.76</v>
      </c>
      <c r="J974" s="109">
        <f>J975</f>
        <v>197722.76</v>
      </c>
    </row>
    <row r="975" spans="1:10" ht="18.75">
      <c r="A975" s="1" t="s">
        <v>377</v>
      </c>
      <c r="B975" s="7">
        <v>357</v>
      </c>
      <c r="C975" s="14" t="s">
        <v>490</v>
      </c>
      <c r="D975" s="14" t="s">
        <v>460</v>
      </c>
      <c r="E975" s="13" t="s">
        <v>123</v>
      </c>
      <c r="F975" s="13" t="s">
        <v>469</v>
      </c>
      <c r="G975" s="114">
        <v>0</v>
      </c>
      <c r="H975" s="114">
        <f t="shared" si="17"/>
        <v>197722.76</v>
      </c>
      <c r="I975" s="114">
        <v>197722.76</v>
      </c>
      <c r="J975" s="109">
        <f>J976+J977</f>
        <v>197722.76</v>
      </c>
    </row>
    <row r="976" spans="1:10" ht="37.5">
      <c r="A976" s="1" t="s">
        <v>313</v>
      </c>
      <c r="B976" s="7">
        <v>357</v>
      </c>
      <c r="C976" s="14" t="s">
        <v>490</v>
      </c>
      <c r="D976" s="14" t="s">
        <v>460</v>
      </c>
      <c r="E976" s="13" t="s">
        <v>123</v>
      </c>
      <c r="F976" s="13" t="s">
        <v>312</v>
      </c>
      <c r="G976" s="114"/>
      <c r="H976" s="114">
        <f t="shared" si="17"/>
        <v>93652.76</v>
      </c>
      <c r="I976" s="114">
        <v>93652.76</v>
      </c>
      <c r="J976" s="109">
        <v>93652.76</v>
      </c>
    </row>
    <row r="977" spans="1:10" ht="37.5">
      <c r="A977" s="1" t="s">
        <v>315</v>
      </c>
      <c r="B977" s="7">
        <v>357</v>
      </c>
      <c r="C977" s="14" t="s">
        <v>490</v>
      </c>
      <c r="D977" s="14" t="s">
        <v>460</v>
      </c>
      <c r="E977" s="13" t="s">
        <v>123</v>
      </c>
      <c r="F977" s="13" t="s">
        <v>314</v>
      </c>
      <c r="G977" s="114"/>
      <c r="H977" s="114">
        <f t="shared" si="17"/>
        <v>104070</v>
      </c>
      <c r="I977" s="114">
        <v>104070</v>
      </c>
      <c r="J977" s="109">
        <v>104070</v>
      </c>
    </row>
    <row r="978" spans="1:10" ht="18.75">
      <c r="A978" s="1" t="s">
        <v>253</v>
      </c>
      <c r="B978" s="7">
        <v>357</v>
      </c>
      <c r="C978" s="14" t="s">
        <v>490</v>
      </c>
      <c r="D978" s="14" t="s">
        <v>460</v>
      </c>
      <c r="E978" s="11" t="s">
        <v>489</v>
      </c>
      <c r="F978" s="13" t="s">
        <v>469</v>
      </c>
      <c r="G978" s="114">
        <v>0</v>
      </c>
      <c r="H978" s="114">
        <f t="shared" si="17"/>
        <v>430000</v>
      </c>
      <c r="I978" s="114">
        <v>430000</v>
      </c>
      <c r="J978" s="109">
        <f>J979</f>
        <v>430000</v>
      </c>
    </row>
    <row r="979" spans="1:10" ht="56.25">
      <c r="A979" s="1" t="s">
        <v>181</v>
      </c>
      <c r="B979" s="7">
        <v>357</v>
      </c>
      <c r="C979" s="14" t="s">
        <v>490</v>
      </c>
      <c r="D979" s="14" t="s">
        <v>460</v>
      </c>
      <c r="E979" s="11" t="s">
        <v>339</v>
      </c>
      <c r="F979" s="13" t="s">
        <v>469</v>
      </c>
      <c r="G979" s="114">
        <v>0</v>
      </c>
      <c r="H979" s="114">
        <f t="shared" si="17"/>
        <v>430000</v>
      </c>
      <c r="I979" s="114">
        <v>430000</v>
      </c>
      <c r="J979" s="109">
        <f>J980</f>
        <v>430000</v>
      </c>
    </row>
    <row r="980" spans="1:10" ht="37.5">
      <c r="A980" s="1" t="s">
        <v>315</v>
      </c>
      <c r="B980" s="7">
        <v>357</v>
      </c>
      <c r="C980" s="14" t="s">
        <v>490</v>
      </c>
      <c r="D980" s="14" t="s">
        <v>460</v>
      </c>
      <c r="E980" s="11" t="s">
        <v>339</v>
      </c>
      <c r="F980" s="13" t="s">
        <v>314</v>
      </c>
      <c r="G980" s="114"/>
      <c r="H980" s="114">
        <f t="shared" si="17"/>
        <v>430000</v>
      </c>
      <c r="I980" s="114">
        <v>430000</v>
      </c>
      <c r="J980" s="109">
        <v>430000</v>
      </c>
    </row>
    <row r="981" spans="1:10" ht="18.75">
      <c r="A981" s="1" t="s">
        <v>368</v>
      </c>
      <c r="B981" s="7">
        <v>357</v>
      </c>
      <c r="C981" s="13" t="s">
        <v>490</v>
      </c>
      <c r="D981" s="13" t="s">
        <v>472</v>
      </c>
      <c r="E981" s="13" t="s">
        <v>468</v>
      </c>
      <c r="F981" s="13" t="s">
        <v>469</v>
      </c>
      <c r="G981" s="114">
        <v>15490044</v>
      </c>
      <c r="H981" s="114">
        <f t="shared" si="17"/>
        <v>9646626.829999998</v>
      </c>
      <c r="I981" s="114">
        <v>25136670.83</v>
      </c>
      <c r="J981" s="109">
        <f>J982+J986</f>
        <v>17981037.85</v>
      </c>
    </row>
    <row r="982" spans="1:10" ht="18.75">
      <c r="A982" s="1" t="s">
        <v>378</v>
      </c>
      <c r="B982" s="7">
        <v>357</v>
      </c>
      <c r="C982" s="13" t="s">
        <v>490</v>
      </c>
      <c r="D982" s="13" t="s">
        <v>472</v>
      </c>
      <c r="E982" s="13" t="s">
        <v>124</v>
      </c>
      <c r="F982" s="13" t="s">
        <v>469</v>
      </c>
      <c r="G982" s="114">
        <v>2000000</v>
      </c>
      <c r="H982" s="114">
        <f t="shared" si="17"/>
        <v>3884665.5199999996</v>
      </c>
      <c r="I982" s="114">
        <v>5884665.52</v>
      </c>
      <c r="J982" s="109">
        <f>J983</f>
        <v>3448878.59</v>
      </c>
    </row>
    <row r="983" spans="1:10" ht="18.75">
      <c r="A983" s="1" t="s">
        <v>379</v>
      </c>
      <c r="B983" s="7">
        <v>357</v>
      </c>
      <c r="C983" s="13" t="s">
        <v>490</v>
      </c>
      <c r="D983" s="13" t="s">
        <v>472</v>
      </c>
      <c r="E983" s="13" t="s">
        <v>125</v>
      </c>
      <c r="F983" s="13" t="s">
        <v>469</v>
      </c>
      <c r="G983" s="114">
        <v>2000000</v>
      </c>
      <c r="H983" s="114">
        <f t="shared" si="17"/>
        <v>3884665.5199999996</v>
      </c>
      <c r="I983" s="114">
        <v>5884665.52</v>
      </c>
      <c r="J983" s="109">
        <f>J985+J984</f>
        <v>3448878.59</v>
      </c>
    </row>
    <row r="984" spans="1:10" ht="37.5">
      <c r="A984" s="1" t="s">
        <v>313</v>
      </c>
      <c r="B984" s="7">
        <v>357</v>
      </c>
      <c r="C984" s="13" t="s">
        <v>490</v>
      </c>
      <c r="D984" s="13" t="s">
        <v>472</v>
      </c>
      <c r="E984" s="13" t="s">
        <v>125</v>
      </c>
      <c r="F984" s="13" t="s">
        <v>312</v>
      </c>
      <c r="G984" s="114"/>
      <c r="H984" s="114">
        <f t="shared" si="17"/>
        <v>1659286.29</v>
      </c>
      <c r="I984" s="114">
        <v>1659286.29</v>
      </c>
      <c r="J984" s="109">
        <v>1616115.7</v>
      </c>
    </row>
    <row r="985" spans="1:10" ht="37.5">
      <c r="A985" s="1" t="s">
        <v>315</v>
      </c>
      <c r="B985" s="7">
        <v>357</v>
      </c>
      <c r="C985" s="13" t="s">
        <v>490</v>
      </c>
      <c r="D985" s="13" t="s">
        <v>472</v>
      </c>
      <c r="E985" s="13" t="s">
        <v>125</v>
      </c>
      <c r="F985" s="8" t="s">
        <v>314</v>
      </c>
      <c r="G985" s="114">
        <v>2000000</v>
      </c>
      <c r="H985" s="114">
        <f t="shared" si="17"/>
        <v>2225379.2300000004</v>
      </c>
      <c r="I985" s="114">
        <v>4225379.23</v>
      </c>
      <c r="J985" s="109">
        <v>1832762.89</v>
      </c>
    </row>
    <row r="986" spans="1:10" ht="18.75">
      <c r="A986" s="1" t="s">
        <v>253</v>
      </c>
      <c r="B986" s="7">
        <v>357</v>
      </c>
      <c r="C986" s="14" t="s">
        <v>490</v>
      </c>
      <c r="D986" s="13" t="s">
        <v>472</v>
      </c>
      <c r="E986" s="11" t="s">
        <v>489</v>
      </c>
      <c r="F986" s="8" t="s">
        <v>469</v>
      </c>
      <c r="G986" s="114">
        <v>13490044</v>
      </c>
      <c r="H986" s="114">
        <f t="shared" si="17"/>
        <v>5761961.309999999</v>
      </c>
      <c r="I986" s="114">
        <v>19252005.31</v>
      </c>
      <c r="J986" s="109">
        <f>J987+J989+J991</f>
        <v>14532159.26</v>
      </c>
    </row>
    <row r="987" spans="1:10" ht="56.25">
      <c r="A987" s="1" t="s">
        <v>181</v>
      </c>
      <c r="B987" s="7">
        <v>357</v>
      </c>
      <c r="C987" s="14" t="s">
        <v>490</v>
      </c>
      <c r="D987" s="13" t="s">
        <v>472</v>
      </c>
      <c r="E987" s="11" t="s">
        <v>339</v>
      </c>
      <c r="F987" s="8" t="s">
        <v>469</v>
      </c>
      <c r="G987" s="114">
        <v>8000000</v>
      </c>
      <c r="H987" s="114">
        <f t="shared" si="17"/>
        <v>9677295.190000001</v>
      </c>
      <c r="I987" s="114">
        <v>17677295.19</v>
      </c>
      <c r="J987" s="109">
        <f>J988</f>
        <v>13779119.14</v>
      </c>
    </row>
    <row r="988" spans="1:10" ht="37.5">
      <c r="A988" s="1" t="s">
        <v>315</v>
      </c>
      <c r="B988" s="7">
        <v>357</v>
      </c>
      <c r="C988" s="14" t="s">
        <v>490</v>
      </c>
      <c r="D988" s="13" t="s">
        <v>472</v>
      </c>
      <c r="E988" s="11" t="s">
        <v>339</v>
      </c>
      <c r="F988" s="8" t="s">
        <v>314</v>
      </c>
      <c r="G988" s="114">
        <v>8000000</v>
      </c>
      <c r="H988" s="114">
        <f t="shared" si="17"/>
        <v>9677295.190000001</v>
      </c>
      <c r="I988" s="114">
        <v>17677295.19</v>
      </c>
      <c r="J988" s="109">
        <v>13779119.14</v>
      </c>
    </row>
    <row r="989" spans="1:10" ht="37.5">
      <c r="A989" s="12" t="s">
        <v>72</v>
      </c>
      <c r="B989" s="7">
        <v>357</v>
      </c>
      <c r="C989" s="14" t="s">
        <v>490</v>
      </c>
      <c r="D989" s="13" t="s">
        <v>472</v>
      </c>
      <c r="E989" s="11" t="s">
        <v>109</v>
      </c>
      <c r="F989" s="8" t="s">
        <v>469</v>
      </c>
      <c r="G989" s="114">
        <v>2990044</v>
      </c>
      <c r="H989" s="114">
        <f t="shared" si="17"/>
        <v>-1415333.88</v>
      </c>
      <c r="I989" s="114">
        <v>1574710.12</v>
      </c>
      <c r="J989" s="109">
        <f>J990</f>
        <v>753040.12</v>
      </c>
    </row>
    <row r="990" spans="1:10" ht="37.5">
      <c r="A990" s="1" t="s">
        <v>315</v>
      </c>
      <c r="B990" s="7">
        <v>357</v>
      </c>
      <c r="C990" s="14" t="s">
        <v>490</v>
      </c>
      <c r="D990" s="13" t="s">
        <v>472</v>
      </c>
      <c r="E990" s="11" t="s">
        <v>109</v>
      </c>
      <c r="F990" s="8" t="s">
        <v>314</v>
      </c>
      <c r="G990" s="114">
        <v>2990044</v>
      </c>
      <c r="H990" s="114">
        <f t="shared" si="17"/>
        <v>-1415333.88</v>
      </c>
      <c r="I990" s="114">
        <v>1574710.12</v>
      </c>
      <c r="J990" s="109">
        <v>753040.12</v>
      </c>
    </row>
    <row r="991" spans="1:11" s="146" customFormat="1" ht="56.25" customHeight="1" hidden="1">
      <c r="A991" s="120" t="s">
        <v>104</v>
      </c>
      <c r="B991" s="151">
        <v>357</v>
      </c>
      <c r="C991" s="153" t="s">
        <v>490</v>
      </c>
      <c r="D991" s="148" t="s">
        <v>472</v>
      </c>
      <c r="E991" s="143" t="s">
        <v>110</v>
      </c>
      <c r="F991" s="142" t="s">
        <v>469</v>
      </c>
      <c r="G991" s="144">
        <v>2500000</v>
      </c>
      <c r="H991" s="144">
        <f t="shared" si="17"/>
        <v>-2500000</v>
      </c>
      <c r="I991" s="144">
        <v>0</v>
      </c>
      <c r="J991" s="150">
        <f>J992</f>
        <v>0</v>
      </c>
      <c r="K991" s="145"/>
    </row>
    <row r="992" spans="1:11" s="146" customFormat="1" ht="37.5" customHeight="1" hidden="1">
      <c r="A992" s="120" t="s">
        <v>313</v>
      </c>
      <c r="B992" s="151">
        <v>357</v>
      </c>
      <c r="C992" s="153" t="s">
        <v>490</v>
      </c>
      <c r="D992" s="148" t="s">
        <v>472</v>
      </c>
      <c r="E992" s="143" t="s">
        <v>110</v>
      </c>
      <c r="F992" s="142" t="s">
        <v>312</v>
      </c>
      <c r="G992" s="144">
        <v>2500000</v>
      </c>
      <c r="H992" s="144">
        <f t="shared" si="17"/>
        <v>-2500000</v>
      </c>
      <c r="I992" s="144">
        <v>0</v>
      </c>
      <c r="J992" s="150"/>
      <c r="K992" s="145"/>
    </row>
    <row r="993" spans="1:10" ht="18.75">
      <c r="A993" s="1" t="s">
        <v>369</v>
      </c>
      <c r="B993" s="7">
        <v>357</v>
      </c>
      <c r="C993" s="13" t="s">
        <v>490</v>
      </c>
      <c r="D993" s="13" t="s">
        <v>495</v>
      </c>
      <c r="E993" s="13" t="s">
        <v>468</v>
      </c>
      <c r="F993" s="13" t="s">
        <v>469</v>
      </c>
      <c r="G993" s="114">
        <v>19085000</v>
      </c>
      <c r="H993" s="114">
        <f t="shared" si="17"/>
        <v>-11424132.41</v>
      </c>
      <c r="I993" s="114">
        <v>7660867.59</v>
      </c>
      <c r="J993" s="109">
        <f>J994</f>
        <v>7404200.28</v>
      </c>
    </row>
    <row r="994" spans="1:10" ht="18.75">
      <c r="A994" s="1" t="s">
        <v>369</v>
      </c>
      <c r="B994" s="7">
        <v>357</v>
      </c>
      <c r="C994" s="13" t="s">
        <v>490</v>
      </c>
      <c r="D994" s="13" t="s">
        <v>495</v>
      </c>
      <c r="E994" s="13" t="s">
        <v>111</v>
      </c>
      <c r="F994" s="13" t="s">
        <v>469</v>
      </c>
      <c r="G994" s="114">
        <v>19085000</v>
      </c>
      <c r="H994" s="114">
        <f t="shared" si="17"/>
        <v>-11424132.41</v>
      </c>
      <c r="I994" s="114">
        <v>7660867.59</v>
      </c>
      <c r="J994" s="109">
        <f>J995+J997</f>
        <v>7404200.28</v>
      </c>
    </row>
    <row r="995" spans="1:10" ht="18.75">
      <c r="A995" s="1" t="s">
        <v>370</v>
      </c>
      <c r="B995" s="7">
        <v>357</v>
      </c>
      <c r="C995" s="13" t="s">
        <v>490</v>
      </c>
      <c r="D995" s="13" t="s">
        <v>495</v>
      </c>
      <c r="E995" s="13" t="s">
        <v>112</v>
      </c>
      <c r="F995" s="13" t="s">
        <v>469</v>
      </c>
      <c r="G995" s="114">
        <v>1100000</v>
      </c>
      <c r="H995" s="114">
        <f t="shared" si="17"/>
        <v>-327234</v>
      </c>
      <c r="I995" s="114">
        <v>772766</v>
      </c>
      <c r="J995" s="109">
        <f>J996</f>
        <v>606161.63</v>
      </c>
    </row>
    <row r="996" spans="1:10" ht="37.5">
      <c r="A996" s="1" t="s">
        <v>315</v>
      </c>
      <c r="B996" s="7">
        <v>357</v>
      </c>
      <c r="C996" s="13" t="s">
        <v>490</v>
      </c>
      <c r="D996" s="13" t="s">
        <v>495</v>
      </c>
      <c r="E996" s="13" t="s">
        <v>112</v>
      </c>
      <c r="F996" s="13" t="s">
        <v>314</v>
      </c>
      <c r="G996" s="114">
        <v>1100000</v>
      </c>
      <c r="H996" s="114">
        <f t="shared" si="17"/>
        <v>-327234</v>
      </c>
      <c r="I996" s="114">
        <v>772766</v>
      </c>
      <c r="J996" s="109">
        <v>606161.63</v>
      </c>
    </row>
    <row r="997" spans="1:10" ht="37.5">
      <c r="A997" s="1" t="s">
        <v>380</v>
      </c>
      <c r="B997" s="7">
        <v>357</v>
      </c>
      <c r="C997" s="13" t="s">
        <v>490</v>
      </c>
      <c r="D997" s="13" t="s">
        <v>495</v>
      </c>
      <c r="E997" s="13" t="s">
        <v>113</v>
      </c>
      <c r="F997" s="11" t="s">
        <v>469</v>
      </c>
      <c r="G997" s="114">
        <v>17985000</v>
      </c>
      <c r="H997" s="114">
        <f t="shared" si="17"/>
        <v>-11096898.41</v>
      </c>
      <c r="I997" s="114">
        <v>6888101.59</v>
      </c>
      <c r="J997" s="109">
        <f>J998+J999</f>
        <v>6798038.65</v>
      </c>
    </row>
    <row r="998" spans="1:10" ht="37.5">
      <c r="A998" s="1" t="s">
        <v>313</v>
      </c>
      <c r="B998" s="7">
        <v>357</v>
      </c>
      <c r="C998" s="13" t="s">
        <v>490</v>
      </c>
      <c r="D998" s="13" t="s">
        <v>495</v>
      </c>
      <c r="E998" s="13" t="s">
        <v>113</v>
      </c>
      <c r="F998" s="11" t="s">
        <v>312</v>
      </c>
      <c r="G998" s="114">
        <v>17500000</v>
      </c>
      <c r="H998" s="114">
        <f t="shared" si="17"/>
        <v>-10725365.11</v>
      </c>
      <c r="I998" s="114">
        <v>6774634.89</v>
      </c>
      <c r="J998" s="109">
        <v>6729258</v>
      </c>
    </row>
    <row r="999" spans="1:10" ht="37.5">
      <c r="A999" s="1" t="s">
        <v>315</v>
      </c>
      <c r="B999" s="7">
        <v>357</v>
      </c>
      <c r="C999" s="13" t="s">
        <v>490</v>
      </c>
      <c r="D999" s="13" t="s">
        <v>495</v>
      </c>
      <c r="E999" s="13" t="s">
        <v>113</v>
      </c>
      <c r="F999" s="13" t="s">
        <v>314</v>
      </c>
      <c r="G999" s="114">
        <v>485000</v>
      </c>
      <c r="H999" s="114">
        <f t="shared" si="17"/>
        <v>-371533.3</v>
      </c>
      <c r="I999" s="114">
        <v>113466.7</v>
      </c>
      <c r="J999" s="109">
        <v>68780.65</v>
      </c>
    </row>
    <row r="1000" spans="1:10" ht="18.75">
      <c r="A1000" s="1" t="s">
        <v>425</v>
      </c>
      <c r="B1000" s="7">
        <v>357</v>
      </c>
      <c r="C1000" s="13" t="s">
        <v>490</v>
      </c>
      <c r="D1000" s="13" t="s">
        <v>490</v>
      </c>
      <c r="E1000" s="13" t="s">
        <v>468</v>
      </c>
      <c r="F1000" s="13" t="s">
        <v>469</v>
      </c>
      <c r="G1000" s="114">
        <v>22253818</v>
      </c>
      <c r="H1000" s="114">
        <f t="shared" si="17"/>
        <v>3628251.3100000024</v>
      </c>
      <c r="I1000" s="114">
        <v>25882069.310000002</v>
      </c>
      <c r="J1000" s="109">
        <f>J1001+J1018+J1011+J1015+J1021</f>
        <v>25414097.290000003</v>
      </c>
    </row>
    <row r="1001" spans="1:10" ht="37.5">
      <c r="A1001" s="1" t="s">
        <v>344</v>
      </c>
      <c r="B1001" s="7">
        <v>357</v>
      </c>
      <c r="C1001" s="13" t="s">
        <v>490</v>
      </c>
      <c r="D1001" s="13" t="s">
        <v>490</v>
      </c>
      <c r="E1001" s="13" t="s">
        <v>381</v>
      </c>
      <c r="F1001" s="13" t="s">
        <v>469</v>
      </c>
      <c r="G1001" s="114">
        <v>20480042</v>
      </c>
      <c r="H1001" s="114">
        <f t="shared" si="17"/>
        <v>985202.5100000016</v>
      </c>
      <c r="I1001" s="114">
        <v>21465244.51</v>
      </c>
      <c r="J1001" s="109">
        <f>J1002+J1003+J1004+J1008</f>
        <v>21451584.67</v>
      </c>
    </row>
    <row r="1002" spans="1:10" ht="75">
      <c r="A1002" s="1" t="s">
        <v>534</v>
      </c>
      <c r="B1002" s="7">
        <v>357</v>
      </c>
      <c r="C1002" s="13" t="s">
        <v>490</v>
      </c>
      <c r="D1002" s="13" t="s">
        <v>490</v>
      </c>
      <c r="E1002" s="13" t="s">
        <v>381</v>
      </c>
      <c r="F1002" s="13" t="s">
        <v>311</v>
      </c>
      <c r="G1002" s="114">
        <v>10776443</v>
      </c>
      <c r="H1002" s="114">
        <f t="shared" si="17"/>
        <v>506721.12999999896</v>
      </c>
      <c r="I1002" s="114">
        <v>11283164.129999999</v>
      </c>
      <c r="J1002" s="109">
        <v>11278570.55</v>
      </c>
    </row>
    <row r="1003" spans="1:10" ht="37.5">
      <c r="A1003" s="1" t="s">
        <v>313</v>
      </c>
      <c r="B1003" s="7">
        <v>357</v>
      </c>
      <c r="C1003" s="13" t="s">
        <v>490</v>
      </c>
      <c r="D1003" s="13" t="s">
        <v>490</v>
      </c>
      <c r="E1003" s="13" t="s">
        <v>381</v>
      </c>
      <c r="F1003" s="13" t="s">
        <v>312</v>
      </c>
      <c r="G1003" s="114">
        <v>2591198</v>
      </c>
      <c r="H1003" s="114">
        <f t="shared" si="17"/>
        <v>19279.259999999776</v>
      </c>
      <c r="I1003" s="114">
        <v>2610477.26</v>
      </c>
      <c r="J1003" s="109">
        <v>2607312</v>
      </c>
    </row>
    <row r="1004" spans="1:10" ht="18.75">
      <c r="A1004" s="1" t="s">
        <v>316</v>
      </c>
      <c r="B1004" s="7">
        <v>357</v>
      </c>
      <c r="C1004" s="13" t="s">
        <v>490</v>
      </c>
      <c r="D1004" s="13" t="s">
        <v>490</v>
      </c>
      <c r="E1004" s="13" t="s">
        <v>381</v>
      </c>
      <c r="F1004" s="13" t="s">
        <v>317</v>
      </c>
      <c r="G1004" s="114">
        <v>3082828</v>
      </c>
      <c r="H1004" s="114">
        <f t="shared" si="17"/>
        <v>181660.72999999998</v>
      </c>
      <c r="I1004" s="114">
        <v>3264488.73</v>
      </c>
      <c r="J1004" s="109">
        <f>J1007+J1005</f>
        <v>3258587.73</v>
      </c>
    </row>
    <row r="1005" spans="1:11" s="146" customFormat="1" ht="18.75" customHeight="1" hidden="1">
      <c r="A1005" s="120" t="s">
        <v>6</v>
      </c>
      <c r="B1005" s="151">
        <v>357</v>
      </c>
      <c r="C1005" s="148" t="s">
        <v>490</v>
      </c>
      <c r="D1005" s="148" t="s">
        <v>490</v>
      </c>
      <c r="E1005" s="148" t="s">
        <v>381</v>
      </c>
      <c r="F1005" s="148" t="s">
        <v>7</v>
      </c>
      <c r="G1005" s="144">
        <v>0</v>
      </c>
      <c r="H1005" s="144">
        <f t="shared" si="17"/>
        <v>-9.313225746154785E-10</v>
      </c>
      <c r="I1005" s="144">
        <v>-9.313225746154785E-10</v>
      </c>
      <c r="J1005" s="150">
        <f>J1006</f>
        <v>0</v>
      </c>
      <c r="K1005" s="145"/>
    </row>
    <row r="1006" spans="1:11" s="146" customFormat="1" ht="112.5" customHeight="1" hidden="1">
      <c r="A1006" s="154" t="s">
        <v>45</v>
      </c>
      <c r="B1006" s="151">
        <v>357</v>
      </c>
      <c r="C1006" s="148" t="s">
        <v>490</v>
      </c>
      <c r="D1006" s="148" t="s">
        <v>490</v>
      </c>
      <c r="E1006" s="148" t="s">
        <v>381</v>
      </c>
      <c r="F1006" s="148" t="s">
        <v>51</v>
      </c>
      <c r="G1006" s="144"/>
      <c r="H1006" s="144">
        <f t="shared" si="17"/>
        <v>0</v>
      </c>
      <c r="I1006" s="144">
        <v>0</v>
      </c>
      <c r="J1006" s="150"/>
      <c r="K1006" s="145"/>
    </row>
    <row r="1007" spans="1:10" ht="18.75">
      <c r="A1007" s="1" t="s">
        <v>251</v>
      </c>
      <c r="B1007" s="7">
        <v>357</v>
      </c>
      <c r="C1007" s="13" t="s">
        <v>490</v>
      </c>
      <c r="D1007" s="13" t="s">
        <v>490</v>
      </c>
      <c r="E1007" s="13" t="s">
        <v>381</v>
      </c>
      <c r="F1007" s="13" t="s">
        <v>318</v>
      </c>
      <c r="G1007" s="114">
        <v>3082828</v>
      </c>
      <c r="H1007" s="114">
        <f t="shared" si="17"/>
        <v>181660.72999999998</v>
      </c>
      <c r="I1007" s="114">
        <v>3264488.73</v>
      </c>
      <c r="J1007" s="109">
        <v>3258587.73</v>
      </c>
    </row>
    <row r="1008" spans="1:10" ht="93.75">
      <c r="A1008" s="50" t="s">
        <v>302</v>
      </c>
      <c r="B1008" s="7">
        <v>357</v>
      </c>
      <c r="C1008" s="13" t="s">
        <v>490</v>
      </c>
      <c r="D1008" s="13" t="s">
        <v>490</v>
      </c>
      <c r="E1008" s="13" t="s">
        <v>358</v>
      </c>
      <c r="F1008" s="13" t="s">
        <v>469</v>
      </c>
      <c r="G1008" s="114">
        <v>4029573</v>
      </c>
      <c r="H1008" s="114">
        <f t="shared" si="17"/>
        <v>277541.38999999966</v>
      </c>
      <c r="I1008" s="114">
        <v>4307114.39</v>
      </c>
      <c r="J1008" s="109">
        <f>J1009+J1010</f>
        <v>4307114.390000001</v>
      </c>
    </row>
    <row r="1009" spans="1:10" ht="75">
      <c r="A1009" s="1" t="s">
        <v>534</v>
      </c>
      <c r="B1009" s="7">
        <v>357</v>
      </c>
      <c r="C1009" s="13" t="s">
        <v>490</v>
      </c>
      <c r="D1009" s="13" t="s">
        <v>490</v>
      </c>
      <c r="E1009" s="13" t="s">
        <v>358</v>
      </c>
      <c r="F1009" s="13" t="s">
        <v>311</v>
      </c>
      <c r="G1009" s="114">
        <v>3927761</v>
      </c>
      <c r="H1009" s="114">
        <f t="shared" si="17"/>
        <v>310049.4000000004</v>
      </c>
      <c r="I1009" s="114">
        <v>4237810.4</v>
      </c>
      <c r="J1009" s="109">
        <v>4237810.4</v>
      </c>
    </row>
    <row r="1010" spans="1:10" ht="37.5">
      <c r="A1010" s="1" t="s">
        <v>313</v>
      </c>
      <c r="B1010" s="7">
        <v>357</v>
      </c>
      <c r="C1010" s="13" t="s">
        <v>490</v>
      </c>
      <c r="D1010" s="13" t="s">
        <v>490</v>
      </c>
      <c r="E1010" s="13" t="s">
        <v>358</v>
      </c>
      <c r="F1010" s="13" t="s">
        <v>312</v>
      </c>
      <c r="G1010" s="114">
        <v>101812</v>
      </c>
      <c r="H1010" s="114">
        <f t="shared" si="17"/>
        <v>-32508.009999999995</v>
      </c>
      <c r="I1010" s="114">
        <v>69303.99</v>
      </c>
      <c r="J1010" s="109">
        <v>69303.99</v>
      </c>
    </row>
    <row r="1011" spans="1:10" ht="18.75">
      <c r="A1011" s="1" t="s">
        <v>53</v>
      </c>
      <c r="B1011" s="7">
        <v>357</v>
      </c>
      <c r="C1011" s="13" t="s">
        <v>490</v>
      </c>
      <c r="D1011" s="13" t="s">
        <v>490</v>
      </c>
      <c r="E1011" s="13" t="s">
        <v>54</v>
      </c>
      <c r="F1011" s="11" t="s">
        <v>469</v>
      </c>
      <c r="G1011" s="114">
        <v>0</v>
      </c>
      <c r="H1011" s="114">
        <f t="shared" si="17"/>
        <v>3110610</v>
      </c>
      <c r="I1011" s="114">
        <v>3110610</v>
      </c>
      <c r="J1011" s="109">
        <f>J1012</f>
        <v>2761048.46</v>
      </c>
    </row>
    <row r="1012" spans="1:10" ht="56.25">
      <c r="A1012" s="1" t="s">
        <v>29</v>
      </c>
      <c r="B1012" s="7">
        <v>357</v>
      </c>
      <c r="C1012" s="13" t="s">
        <v>490</v>
      </c>
      <c r="D1012" s="13" t="s">
        <v>490</v>
      </c>
      <c r="E1012" s="13" t="s">
        <v>30</v>
      </c>
      <c r="F1012" s="11" t="s">
        <v>469</v>
      </c>
      <c r="G1012" s="114">
        <v>0</v>
      </c>
      <c r="H1012" s="114">
        <f t="shared" si="17"/>
        <v>3110610</v>
      </c>
      <c r="I1012" s="114">
        <v>3110610</v>
      </c>
      <c r="J1012" s="109">
        <f>J1013</f>
        <v>2761048.46</v>
      </c>
    </row>
    <row r="1013" spans="1:10" ht="23.25" customHeight="1">
      <c r="A1013" s="1" t="s">
        <v>8</v>
      </c>
      <c r="B1013" s="7">
        <v>357</v>
      </c>
      <c r="C1013" s="13" t="s">
        <v>490</v>
      </c>
      <c r="D1013" s="13" t="s">
        <v>490</v>
      </c>
      <c r="E1013" s="13" t="s">
        <v>9</v>
      </c>
      <c r="F1013" s="11" t="s">
        <v>469</v>
      </c>
      <c r="G1013" s="114">
        <v>0</v>
      </c>
      <c r="H1013" s="114">
        <f t="shared" si="17"/>
        <v>3110610</v>
      </c>
      <c r="I1013" s="114">
        <v>3110610</v>
      </c>
      <c r="J1013" s="109">
        <f>J1014</f>
        <v>2761048.46</v>
      </c>
    </row>
    <row r="1014" spans="1:10" ht="37.5">
      <c r="A1014" s="1" t="s">
        <v>315</v>
      </c>
      <c r="B1014" s="7">
        <v>357</v>
      </c>
      <c r="C1014" s="13" t="s">
        <v>490</v>
      </c>
      <c r="D1014" s="13" t="s">
        <v>490</v>
      </c>
      <c r="E1014" s="13" t="s">
        <v>9</v>
      </c>
      <c r="F1014" s="11" t="s">
        <v>314</v>
      </c>
      <c r="G1014" s="114"/>
      <c r="H1014" s="114">
        <f t="shared" si="17"/>
        <v>3110610</v>
      </c>
      <c r="I1014" s="114">
        <v>3110610</v>
      </c>
      <c r="J1014" s="109">
        <v>2761048.46</v>
      </c>
    </row>
    <row r="1015" spans="1:10" ht="18.75">
      <c r="A1015" s="1" t="s">
        <v>369</v>
      </c>
      <c r="B1015" s="7">
        <v>357</v>
      </c>
      <c r="C1015" s="13" t="s">
        <v>490</v>
      </c>
      <c r="D1015" s="13" t="s">
        <v>490</v>
      </c>
      <c r="E1015" s="13" t="s">
        <v>111</v>
      </c>
      <c r="F1015" s="13" t="s">
        <v>469</v>
      </c>
      <c r="G1015" s="114">
        <v>0</v>
      </c>
      <c r="H1015" s="114">
        <f t="shared" si="17"/>
        <v>100207</v>
      </c>
      <c r="I1015" s="114">
        <v>100207</v>
      </c>
      <c r="J1015" s="109">
        <f>J1016</f>
        <v>0</v>
      </c>
    </row>
    <row r="1016" spans="1:10" ht="37.5">
      <c r="A1016" s="1" t="s">
        <v>380</v>
      </c>
      <c r="B1016" s="7">
        <v>357</v>
      </c>
      <c r="C1016" s="13" t="s">
        <v>490</v>
      </c>
      <c r="D1016" s="13" t="s">
        <v>490</v>
      </c>
      <c r="E1016" s="13" t="s">
        <v>113</v>
      </c>
      <c r="F1016" s="11" t="s">
        <v>469</v>
      </c>
      <c r="G1016" s="114">
        <v>0</v>
      </c>
      <c r="H1016" s="114">
        <f t="shared" si="17"/>
        <v>100207</v>
      </c>
      <c r="I1016" s="114">
        <v>100207</v>
      </c>
      <c r="J1016" s="109">
        <f>J1017</f>
        <v>0</v>
      </c>
    </row>
    <row r="1017" spans="1:10" ht="37.5">
      <c r="A1017" s="1" t="s">
        <v>313</v>
      </c>
      <c r="B1017" s="7">
        <v>357</v>
      </c>
      <c r="C1017" s="13" t="s">
        <v>490</v>
      </c>
      <c r="D1017" s="13" t="s">
        <v>490</v>
      </c>
      <c r="E1017" s="13" t="s">
        <v>113</v>
      </c>
      <c r="F1017" s="11" t="s">
        <v>312</v>
      </c>
      <c r="G1017" s="114"/>
      <c r="H1017" s="114">
        <f t="shared" si="17"/>
        <v>100207</v>
      </c>
      <c r="I1017" s="114">
        <v>100207</v>
      </c>
      <c r="J1017" s="109">
        <v>0</v>
      </c>
    </row>
    <row r="1018" spans="1:10" ht="18.75">
      <c r="A1018" s="1" t="s">
        <v>253</v>
      </c>
      <c r="B1018" s="7">
        <v>357</v>
      </c>
      <c r="C1018" s="14" t="s">
        <v>490</v>
      </c>
      <c r="D1018" s="13" t="s">
        <v>490</v>
      </c>
      <c r="E1018" s="11" t="s">
        <v>489</v>
      </c>
      <c r="F1018" s="8" t="s">
        <v>469</v>
      </c>
      <c r="G1018" s="114">
        <v>1773776</v>
      </c>
      <c r="H1018" s="114">
        <f t="shared" si="17"/>
        <v>-1040482</v>
      </c>
      <c r="I1018" s="114">
        <v>733294</v>
      </c>
      <c r="J1018" s="109">
        <f>J1019</f>
        <v>733293.76</v>
      </c>
    </row>
    <row r="1019" spans="1:10" ht="56.25">
      <c r="A1019" s="1" t="s">
        <v>202</v>
      </c>
      <c r="B1019" s="7">
        <v>357</v>
      </c>
      <c r="C1019" s="14" t="s">
        <v>490</v>
      </c>
      <c r="D1019" s="13" t="s">
        <v>490</v>
      </c>
      <c r="E1019" s="11" t="s">
        <v>114</v>
      </c>
      <c r="F1019" s="8" t="s">
        <v>469</v>
      </c>
      <c r="G1019" s="114">
        <v>1773776</v>
      </c>
      <c r="H1019" s="114">
        <f t="shared" si="17"/>
        <v>-1040482</v>
      </c>
      <c r="I1019" s="114">
        <v>733294</v>
      </c>
      <c r="J1019" s="109">
        <f>J1020</f>
        <v>733293.76</v>
      </c>
    </row>
    <row r="1020" spans="1:10" ht="37.5">
      <c r="A1020" s="1" t="s">
        <v>313</v>
      </c>
      <c r="B1020" s="7">
        <v>357</v>
      </c>
      <c r="C1020" s="14" t="s">
        <v>490</v>
      </c>
      <c r="D1020" s="13" t="s">
        <v>490</v>
      </c>
      <c r="E1020" s="11" t="s">
        <v>114</v>
      </c>
      <c r="F1020" s="8" t="s">
        <v>312</v>
      </c>
      <c r="G1020" s="114">
        <v>1773776</v>
      </c>
      <c r="H1020" s="114">
        <f t="shared" si="17"/>
        <v>-1040482</v>
      </c>
      <c r="I1020" s="114">
        <v>733294</v>
      </c>
      <c r="J1020" s="109">
        <v>733293.76</v>
      </c>
    </row>
    <row r="1021" spans="1:10" ht="37.5">
      <c r="A1021" s="40" t="s">
        <v>5</v>
      </c>
      <c r="B1021" s="7">
        <v>357</v>
      </c>
      <c r="C1021" s="14" t="s">
        <v>490</v>
      </c>
      <c r="D1021" s="13" t="s">
        <v>490</v>
      </c>
      <c r="E1021" s="11" t="s">
        <v>10</v>
      </c>
      <c r="F1021" s="13" t="s">
        <v>469</v>
      </c>
      <c r="G1021" s="114">
        <v>0</v>
      </c>
      <c r="H1021" s="114">
        <f t="shared" si="17"/>
        <v>472713.8</v>
      </c>
      <c r="I1021" s="114">
        <v>472713.8</v>
      </c>
      <c r="J1021" s="109">
        <f>J1022+J1024+J1026</f>
        <v>468170.4</v>
      </c>
    </row>
    <row r="1022" spans="1:10" ht="37.5">
      <c r="A1022" s="40" t="s">
        <v>17</v>
      </c>
      <c r="B1022" s="7">
        <v>357</v>
      </c>
      <c r="C1022" s="14" t="s">
        <v>490</v>
      </c>
      <c r="D1022" s="13" t="s">
        <v>490</v>
      </c>
      <c r="E1022" s="11" t="s">
        <v>11</v>
      </c>
      <c r="F1022" s="13" t="s">
        <v>469</v>
      </c>
      <c r="G1022" s="114">
        <v>0</v>
      </c>
      <c r="H1022" s="114">
        <f t="shared" si="17"/>
        <v>125000</v>
      </c>
      <c r="I1022" s="114">
        <v>125000</v>
      </c>
      <c r="J1022" s="109">
        <f>J1023</f>
        <v>121000</v>
      </c>
    </row>
    <row r="1023" spans="1:10" ht="37.5">
      <c r="A1023" s="40" t="s">
        <v>313</v>
      </c>
      <c r="B1023" s="7">
        <v>357</v>
      </c>
      <c r="C1023" s="14" t="s">
        <v>490</v>
      </c>
      <c r="D1023" s="13" t="s">
        <v>490</v>
      </c>
      <c r="E1023" s="11" t="s">
        <v>11</v>
      </c>
      <c r="F1023" s="13" t="s">
        <v>312</v>
      </c>
      <c r="G1023" s="114"/>
      <c r="H1023" s="114">
        <f t="shared" si="17"/>
        <v>125000</v>
      </c>
      <c r="I1023" s="114">
        <v>125000</v>
      </c>
      <c r="J1023" s="109">
        <v>121000</v>
      </c>
    </row>
    <row r="1024" spans="1:10" ht="56.25">
      <c r="A1024" s="40" t="s">
        <v>18</v>
      </c>
      <c r="B1024" s="7">
        <v>357</v>
      </c>
      <c r="C1024" s="14" t="s">
        <v>490</v>
      </c>
      <c r="D1024" s="13" t="s">
        <v>490</v>
      </c>
      <c r="E1024" s="11" t="s">
        <v>12</v>
      </c>
      <c r="F1024" s="13" t="s">
        <v>469</v>
      </c>
      <c r="G1024" s="114">
        <v>0</v>
      </c>
      <c r="H1024" s="114">
        <f t="shared" si="17"/>
        <v>294576.4</v>
      </c>
      <c r="I1024" s="114">
        <v>294576.4</v>
      </c>
      <c r="J1024" s="109">
        <f>J1025</f>
        <v>294033</v>
      </c>
    </row>
    <row r="1025" spans="1:10" ht="37.5">
      <c r="A1025" s="40" t="s">
        <v>313</v>
      </c>
      <c r="B1025" s="7">
        <v>357</v>
      </c>
      <c r="C1025" s="14" t="s">
        <v>490</v>
      </c>
      <c r="D1025" s="13" t="s">
        <v>490</v>
      </c>
      <c r="E1025" s="11" t="s">
        <v>12</v>
      </c>
      <c r="F1025" s="13" t="s">
        <v>312</v>
      </c>
      <c r="G1025" s="114"/>
      <c r="H1025" s="114">
        <f t="shared" si="17"/>
        <v>294576.4</v>
      </c>
      <c r="I1025" s="114">
        <v>294576.4</v>
      </c>
      <c r="J1025" s="109">
        <v>294033</v>
      </c>
    </row>
    <row r="1026" spans="1:10" ht="18.75">
      <c r="A1026" s="132" t="s">
        <v>6</v>
      </c>
      <c r="B1026" s="7">
        <v>357</v>
      </c>
      <c r="C1026" s="13" t="s">
        <v>490</v>
      </c>
      <c r="D1026" s="13" t="s">
        <v>490</v>
      </c>
      <c r="E1026" s="11" t="s">
        <v>16</v>
      </c>
      <c r="F1026" s="8" t="s">
        <v>469</v>
      </c>
      <c r="G1026" s="114">
        <v>0</v>
      </c>
      <c r="H1026" s="114">
        <f t="shared" si="17"/>
        <v>53137.4</v>
      </c>
      <c r="I1026" s="114">
        <v>53137.4</v>
      </c>
      <c r="J1026" s="109">
        <f>J1027</f>
        <v>53137.4</v>
      </c>
    </row>
    <row r="1027" spans="1:10" ht="18.75">
      <c r="A1027" s="1" t="s">
        <v>316</v>
      </c>
      <c r="B1027" s="7">
        <v>357</v>
      </c>
      <c r="C1027" s="13" t="s">
        <v>490</v>
      </c>
      <c r="D1027" s="13" t="s">
        <v>490</v>
      </c>
      <c r="E1027" s="11" t="s">
        <v>16</v>
      </c>
      <c r="F1027" s="13" t="s">
        <v>317</v>
      </c>
      <c r="G1027" s="114">
        <v>0</v>
      </c>
      <c r="H1027" s="114">
        <f t="shared" si="17"/>
        <v>53137.4</v>
      </c>
      <c r="I1027" s="114">
        <v>53137.4</v>
      </c>
      <c r="J1027" s="109">
        <f>J1028</f>
        <v>53137.4</v>
      </c>
    </row>
    <row r="1028" spans="1:10" ht="18.75">
      <c r="A1028" s="1" t="s">
        <v>6</v>
      </c>
      <c r="B1028" s="7">
        <v>357</v>
      </c>
      <c r="C1028" s="13" t="s">
        <v>490</v>
      </c>
      <c r="D1028" s="13" t="s">
        <v>490</v>
      </c>
      <c r="E1028" s="11" t="s">
        <v>16</v>
      </c>
      <c r="F1028" s="13" t="s">
        <v>7</v>
      </c>
      <c r="G1028" s="114">
        <v>0</v>
      </c>
      <c r="H1028" s="114">
        <f t="shared" si="17"/>
        <v>53137.4</v>
      </c>
      <c r="I1028" s="114">
        <v>53137.4</v>
      </c>
      <c r="J1028" s="109">
        <f>J1029</f>
        <v>53137.4</v>
      </c>
    </row>
    <row r="1029" spans="1:10" ht="98.25" customHeight="1">
      <c r="A1029" s="129" t="s">
        <v>45</v>
      </c>
      <c r="B1029" s="7">
        <v>357</v>
      </c>
      <c r="C1029" s="13" t="s">
        <v>490</v>
      </c>
      <c r="D1029" s="13" t="s">
        <v>490</v>
      </c>
      <c r="E1029" s="11" t="s">
        <v>16</v>
      </c>
      <c r="F1029" s="13" t="s">
        <v>51</v>
      </c>
      <c r="G1029" s="114"/>
      <c r="H1029" s="114">
        <f t="shared" si="17"/>
        <v>53137.4</v>
      </c>
      <c r="I1029" s="114">
        <v>53137.4</v>
      </c>
      <c r="J1029" s="109">
        <v>53137.4</v>
      </c>
    </row>
    <row r="1030" spans="1:10" ht="18.75">
      <c r="A1030" s="12" t="s">
        <v>491</v>
      </c>
      <c r="B1030" s="7">
        <v>357</v>
      </c>
      <c r="C1030" s="11" t="s">
        <v>481</v>
      </c>
      <c r="D1030" s="11" t="s">
        <v>467</v>
      </c>
      <c r="E1030" s="11" t="s">
        <v>468</v>
      </c>
      <c r="F1030" s="11" t="s">
        <v>469</v>
      </c>
      <c r="G1030" s="114">
        <v>50198559</v>
      </c>
      <c r="H1030" s="114">
        <f t="shared" si="17"/>
        <v>30053443.36</v>
      </c>
      <c r="I1030" s="114">
        <v>80252002.36</v>
      </c>
      <c r="J1030" s="109">
        <f>J1031+J1038+J1043</f>
        <v>61031761.010000005</v>
      </c>
    </row>
    <row r="1031" spans="1:10" ht="18.75">
      <c r="A1031" s="12" t="s">
        <v>432</v>
      </c>
      <c r="B1031" s="7">
        <v>357</v>
      </c>
      <c r="C1031" s="11" t="s">
        <v>481</v>
      </c>
      <c r="D1031" s="11" t="s">
        <v>460</v>
      </c>
      <c r="E1031" s="11" t="s">
        <v>468</v>
      </c>
      <c r="F1031" s="11" t="s">
        <v>469</v>
      </c>
      <c r="G1031" s="114">
        <v>26830000</v>
      </c>
      <c r="H1031" s="114">
        <f t="shared" si="17"/>
        <v>37787864.3</v>
      </c>
      <c r="I1031" s="114">
        <v>64617864.3</v>
      </c>
      <c r="J1031" s="109">
        <f>J1032+J1034</f>
        <v>56250578.10000001</v>
      </c>
    </row>
    <row r="1032" spans="1:10" ht="18.75">
      <c r="A1032" s="12" t="s">
        <v>96</v>
      </c>
      <c r="B1032" s="7">
        <v>357</v>
      </c>
      <c r="C1032" s="11" t="s">
        <v>481</v>
      </c>
      <c r="D1032" s="11" t="s">
        <v>460</v>
      </c>
      <c r="E1032" s="11" t="s">
        <v>95</v>
      </c>
      <c r="F1032" s="11" t="s">
        <v>469</v>
      </c>
      <c r="G1032" s="114">
        <v>0</v>
      </c>
      <c r="H1032" s="114">
        <f t="shared" si="17"/>
        <v>40000000</v>
      </c>
      <c r="I1032" s="114">
        <v>40000000</v>
      </c>
      <c r="J1032" s="109">
        <f>J1033</f>
        <v>36106731.24</v>
      </c>
    </row>
    <row r="1033" spans="1:10" ht="37.5">
      <c r="A1033" s="1" t="s">
        <v>315</v>
      </c>
      <c r="B1033" s="7">
        <v>357</v>
      </c>
      <c r="C1033" s="11" t="s">
        <v>481</v>
      </c>
      <c r="D1033" s="11" t="s">
        <v>460</v>
      </c>
      <c r="E1033" s="11" t="s">
        <v>95</v>
      </c>
      <c r="F1033" s="11" t="s">
        <v>314</v>
      </c>
      <c r="G1033" s="114"/>
      <c r="H1033" s="114">
        <f t="shared" si="17"/>
        <v>40000000</v>
      </c>
      <c r="I1033" s="114">
        <v>40000000</v>
      </c>
      <c r="J1033" s="109">
        <v>36106731.24</v>
      </c>
    </row>
    <row r="1034" spans="1:10" ht="18.75">
      <c r="A1034" s="1" t="s">
        <v>253</v>
      </c>
      <c r="B1034" s="7">
        <v>357</v>
      </c>
      <c r="C1034" s="11" t="s">
        <v>481</v>
      </c>
      <c r="D1034" s="11" t="s">
        <v>460</v>
      </c>
      <c r="E1034" s="11" t="s">
        <v>489</v>
      </c>
      <c r="F1034" s="8" t="s">
        <v>469</v>
      </c>
      <c r="G1034" s="114">
        <v>26830000</v>
      </c>
      <c r="H1034" s="114">
        <f t="shared" si="17"/>
        <v>-2212135.700000003</v>
      </c>
      <c r="I1034" s="114">
        <v>24617864.299999997</v>
      </c>
      <c r="J1034" s="109">
        <f>J1035</f>
        <v>20143846.860000003</v>
      </c>
    </row>
    <row r="1035" spans="1:10" ht="56.25">
      <c r="A1035" s="1" t="s">
        <v>202</v>
      </c>
      <c r="B1035" s="7">
        <v>357</v>
      </c>
      <c r="C1035" s="11" t="s">
        <v>481</v>
      </c>
      <c r="D1035" s="11" t="s">
        <v>460</v>
      </c>
      <c r="E1035" s="11" t="s">
        <v>114</v>
      </c>
      <c r="F1035" s="8" t="s">
        <v>469</v>
      </c>
      <c r="G1035" s="114">
        <v>26830000</v>
      </c>
      <c r="H1035" s="114">
        <f t="shared" si="17"/>
        <v>-2212135.700000003</v>
      </c>
      <c r="I1035" s="114">
        <v>24617864.299999997</v>
      </c>
      <c r="J1035" s="109">
        <f>J1036+J1037</f>
        <v>20143846.860000003</v>
      </c>
    </row>
    <row r="1036" spans="1:10" ht="37.5">
      <c r="A1036" s="1" t="s">
        <v>313</v>
      </c>
      <c r="B1036" s="7">
        <v>357</v>
      </c>
      <c r="C1036" s="11" t="s">
        <v>481</v>
      </c>
      <c r="D1036" s="11" t="s">
        <v>460</v>
      </c>
      <c r="E1036" s="11" t="s">
        <v>114</v>
      </c>
      <c r="F1036" s="8" t="s">
        <v>312</v>
      </c>
      <c r="G1036" s="114"/>
      <c r="H1036" s="114">
        <f t="shared" si="17"/>
        <v>957980</v>
      </c>
      <c r="I1036" s="114">
        <v>957980</v>
      </c>
      <c r="J1036" s="109">
        <v>957979.67</v>
      </c>
    </row>
    <row r="1037" spans="1:10" ht="37.5">
      <c r="A1037" s="1" t="s">
        <v>315</v>
      </c>
      <c r="B1037" s="7">
        <v>357</v>
      </c>
      <c r="C1037" s="11" t="s">
        <v>481</v>
      </c>
      <c r="D1037" s="11" t="s">
        <v>460</v>
      </c>
      <c r="E1037" s="11" t="s">
        <v>114</v>
      </c>
      <c r="F1037" s="8">
        <v>400</v>
      </c>
      <c r="G1037" s="114">
        <v>26830000</v>
      </c>
      <c r="H1037" s="114">
        <f t="shared" si="17"/>
        <v>-3170115.700000003</v>
      </c>
      <c r="I1037" s="114">
        <v>23659884.299999997</v>
      </c>
      <c r="J1037" s="109">
        <v>19185867.19</v>
      </c>
    </row>
    <row r="1038" spans="1:10" ht="19.5" customHeight="1">
      <c r="A1038" s="12" t="s">
        <v>492</v>
      </c>
      <c r="B1038" s="7">
        <v>357</v>
      </c>
      <c r="C1038" s="11" t="s">
        <v>481</v>
      </c>
      <c r="D1038" s="11" t="s">
        <v>472</v>
      </c>
      <c r="E1038" s="11" t="s">
        <v>468</v>
      </c>
      <c r="F1038" s="11" t="s">
        <v>469</v>
      </c>
      <c r="G1038" s="114">
        <v>4000000</v>
      </c>
      <c r="H1038" s="114">
        <f aca="true" t="shared" si="18" ref="H1038:H1068">I1038-G1038</f>
        <v>-1497578.4900000002</v>
      </c>
      <c r="I1038" s="114">
        <v>2502421.51</v>
      </c>
      <c r="J1038" s="109">
        <f>J1039</f>
        <v>2141162.51</v>
      </c>
    </row>
    <row r="1039" spans="1:10" ht="18.75">
      <c r="A1039" s="1" t="s">
        <v>253</v>
      </c>
      <c r="B1039" s="7">
        <v>357</v>
      </c>
      <c r="C1039" s="11" t="s">
        <v>481</v>
      </c>
      <c r="D1039" s="11" t="s">
        <v>472</v>
      </c>
      <c r="E1039" s="13" t="s">
        <v>489</v>
      </c>
      <c r="F1039" s="8" t="s">
        <v>469</v>
      </c>
      <c r="G1039" s="114">
        <v>4000000</v>
      </c>
      <c r="H1039" s="114">
        <f t="shared" si="18"/>
        <v>-1497578.4900000002</v>
      </c>
      <c r="I1039" s="114">
        <v>2502421.51</v>
      </c>
      <c r="J1039" s="109">
        <f>J1040</f>
        <v>2141162.51</v>
      </c>
    </row>
    <row r="1040" spans="1:10" ht="56.25">
      <c r="A1040" s="1" t="s">
        <v>202</v>
      </c>
      <c r="B1040" s="7">
        <v>357</v>
      </c>
      <c r="C1040" s="11" t="s">
        <v>481</v>
      </c>
      <c r="D1040" s="11" t="s">
        <v>472</v>
      </c>
      <c r="E1040" s="11" t="s">
        <v>114</v>
      </c>
      <c r="F1040" s="8" t="s">
        <v>469</v>
      </c>
      <c r="G1040" s="114">
        <v>4000000</v>
      </c>
      <c r="H1040" s="114">
        <f t="shared" si="18"/>
        <v>-1497578.4900000002</v>
      </c>
      <c r="I1040" s="114">
        <v>2502421.51</v>
      </c>
      <c r="J1040" s="109">
        <f>J1042+J1041</f>
        <v>2141162.51</v>
      </c>
    </row>
    <row r="1041" spans="1:10" ht="37.5">
      <c r="A1041" s="1" t="s">
        <v>313</v>
      </c>
      <c r="B1041" s="7">
        <v>357</v>
      </c>
      <c r="C1041" s="11" t="s">
        <v>481</v>
      </c>
      <c r="D1041" s="11" t="s">
        <v>472</v>
      </c>
      <c r="E1041" s="11" t="s">
        <v>114</v>
      </c>
      <c r="F1041" s="8" t="s">
        <v>312</v>
      </c>
      <c r="G1041" s="114">
        <v>250000</v>
      </c>
      <c r="H1041" s="114">
        <f t="shared" si="18"/>
        <v>186790</v>
      </c>
      <c r="I1041" s="114">
        <v>436790</v>
      </c>
      <c r="J1041" s="109">
        <v>75531</v>
      </c>
    </row>
    <row r="1042" spans="1:10" ht="37.5">
      <c r="A1042" s="1" t="s">
        <v>315</v>
      </c>
      <c r="B1042" s="7">
        <v>357</v>
      </c>
      <c r="C1042" s="11" t="s">
        <v>481</v>
      </c>
      <c r="D1042" s="11" t="s">
        <v>472</v>
      </c>
      <c r="E1042" s="11" t="s">
        <v>114</v>
      </c>
      <c r="F1042" s="8">
        <v>400</v>
      </c>
      <c r="G1042" s="114">
        <v>3750000</v>
      </c>
      <c r="H1042" s="114">
        <f t="shared" si="18"/>
        <v>-1684368.49</v>
      </c>
      <c r="I1042" s="114">
        <v>2065631.51</v>
      </c>
      <c r="J1042" s="109">
        <v>2065631.51</v>
      </c>
    </row>
    <row r="1043" spans="1:10" ht="18.75">
      <c r="A1043" s="12" t="s">
        <v>430</v>
      </c>
      <c r="B1043" s="7">
        <v>357</v>
      </c>
      <c r="C1043" s="11" t="s">
        <v>481</v>
      </c>
      <c r="D1043" s="11" t="s">
        <v>481</v>
      </c>
      <c r="E1043" s="11" t="s">
        <v>468</v>
      </c>
      <c r="F1043" s="11" t="s">
        <v>469</v>
      </c>
      <c r="G1043" s="114">
        <v>19368559</v>
      </c>
      <c r="H1043" s="114">
        <f t="shared" si="18"/>
        <v>-6236842.449999999</v>
      </c>
      <c r="I1043" s="114">
        <v>13131716.55</v>
      </c>
      <c r="J1043" s="109">
        <f>J1047+J1044</f>
        <v>2640020.4</v>
      </c>
    </row>
    <row r="1044" spans="1:10" ht="18.75">
      <c r="A1044" s="1" t="s">
        <v>369</v>
      </c>
      <c r="B1044" s="7">
        <v>357</v>
      </c>
      <c r="C1044" s="11" t="s">
        <v>481</v>
      </c>
      <c r="D1044" s="11" t="s">
        <v>481</v>
      </c>
      <c r="E1044" s="13" t="s">
        <v>111</v>
      </c>
      <c r="F1044" s="13" t="s">
        <v>469</v>
      </c>
      <c r="G1044" s="114">
        <v>0</v>
      </c>
      <c r="H1044" s="114">
        <f t="shared" si="18"/>
        <v>86000</v>
      </c>
      <c r="I1044" s="114">
        <v>86000</v>
      </c>
      <c r="J1044" s="109">
        <f>J1045</f>
        <v>86000</v>
      </c>
    </row>
    <row r="1045" spans="1:10" ht="37.5">
      <c r="A1045" s="1" t="s">
        <v>380</v>
      </c>
      <c r="B1045" s="7">
        <v>357</v>
      </c>
      <c r="C1045" s="11" t="s">
        <v>481</v>
      </c>
      <c r="D1045" s="11" t="s">
        <v>481</v>
      </c>
      <c r="E1045" s="13" t="s">
        <v>113</v>
      </c>
      <c r="F1045" s="11" t="s">
        <v>469</v>
      </c>
      <c r="G1045" s="114">
        <v>0</v>
      </c>
      <c r="H1045" s="114">
        <f t="shared" si="18"/>
        <v>86000</v>
      </c>
      <c r="I1045" s="114">
        <v>86000</v>
      </c>
      <c r="J1045" s="109">
        <f>J1046</f>
        <v>86000</v>
      </c>
    </row>
    <row r="1046" spans="1:10" ht="37.5">
      <c r="A1046" s="1" t="s">
        <v>315</v>
      </c>
      <c r="B1046" s="7">
        <v>357</v>
      </c>
      <c r="C1046" s="11" t="s">
        <v>481</v>
      </c>
      <c r="D1046" s="11" t="s">
        <v>481</v>
      </c>
      <c r="E1046" s="13" t="s">
        <v>113</v>
      </c>
      <c r="F1046" s="11" t="s">
        <v>314</v>
      </c>
      <c r="G1046" s="114"/>
      <c r="H1046" s="114">
        <f t="shared" si="18"/>
        <v>86000</v>
      </c>
      <c r="I1046" s="114">
        <v>86000</v>
      </c>
      <c r="J1046" s="109">
        <v>86000</v>
      </c>
    </row>
    <row r="1047" spans="1:10" ht="18.75">
      <c r="A1047" s="1" t="s">
        <v>253</v>
      </c>
      <c r="B1047" s="7">
        <v>357</v>
      </c>
      <c r="C1047" s="11" t="s">
        <v>481</v>
      </c>
      <c r="D1047" s="11" t="s">
        <v>481</v>
      </c>
      <c r="E1047" s="13" t="s">
        <v>489</v>
      </c>
      <c r="F1047" s="8" t="s">
        <v>469</v>
      </c>
      <c r="G1047" s="114">
        <v>19368559</v>
      </c>
      <c r="H1047" s="114">
        <f t="shared" si="18"/>
        <v>-6322842.449999999</v>
      </c>
      <c r="I1047" s="114">
        <v>13045716.55</v>
      </c>
      <c r="J1047" s="109">
        <f>J1048</f>
        <v>2554020.4</v>
      </c>
    </row>
    <row r="1048" spans="1:10" ht="40.5" customHeight="1">
      <c r="A1048" s="1" t="s">
        <v>202</v>
      </c>
      <c r="B1048" s="7">
        <v>357</v>
      </c>
      <c r="C1048" s="11" t="s">
        <v>481</v>
      </c>
      <c r="D1048" s="11" t="s">
        <v>481</v>
      </c>
      <c r="E1048" s="11" t="s">
        <v>114</v>
      </c>
      <c r="F1048" s="8" t="s">
        <v>469</v>
      </c>
      <c r="G1048" s="114">
        <v>19368559</v>
      </c>
      <c r="H1048" s="114">
        <f t="shared" si="18"/>
        <v>-6322842.449999999</v>
      </c>
      <c r="I1048" s="114">
        <v>13045716.55</v>
      </c>
      <c r="J1048" s="109">
        <f>J1049</f>
        <v>2554020.4</v>
      </c>
    </row>
    <row r="1049" spans="1:10" ht="37.5">
      <c r="A1049" s="1" t="s">
        <v>313</v>
      </c>
      <c r="B1049" s="7">
        <v>357</v>
      </c>
      <c r="C1049" s="11" t="s">
        <v>481</v>
      </c>
      <c r="D1049" s="11" t="s">
        <v>481</v>
      </c>
      <c r="E1049" s="11" t="s">
        <v>114</v>
      </c>
      <c r="F1049" s="8" t="s">
        <v>312</v>
      </c>
      <c r="G1049" s="114">
        <v>19368559</v>
      </c>
      <c r="H1049" s="114">
        <f t="shared" si="18"/>
        <v>-6322842.449999999</v>
      </c>
      <c r="I1049" s="114">
        <v>13045716.55</v>
      </c>
      <c r="J1049" s="109">
        <v>2554020.4</v>
      </c>
    </row>
    <row r="1050" spans="1:10" ht="18.75">
      <c r="A1050" s="40" t="s">
        <v>331</v>
      </c>
      <c r="B1050" s="7">
        <v>357</v>
      </c>
      <c r="C1050" s="11" t="s">
        <v>416</v>
      </c>
      <c r="D1050" s="8" t="s">
        <v>467</v>
      </c>
      <c r="E1050" s="8" t="s">
        <v>468</v>
      </c>
      <c r="F1050" s="8" t="s">
        <v>469</v>
      </c>
      <c r="G1050" s="114">
        <v>3748621</v>
      </c>
      <c r="H1050" s="114">
        <f t="shared" si="18"/>
        <v>2650925.91</v>
      </c>
      <c r="I1050" s="114">
        <v>6399546.91</v>
      </c>
      <c r="J1050" s="109">
        <f>J1051+J1058</f>
        <v>6115709.050000001</v>
      </c>
    </row>
    <row r="1051" spans="1:10" ht="18.75">
      <c r="A1051" s="40" t="s">
        <v>439</v>
      </c>
      <c r="B1051" s="7">
        <v>357</v>
      </c>
      <c r="C1051" s="11" t="s">
        <v>416</v>
      </c>
      <c r="D1051" s="8" t="s">
        <v>460</v>
      </c>
      <c r="E1051" s="8" t="s">
        <v>468</v>
      </c>
      <c r="F1051" s="8" t="s">
        <v>469</v>
      </c>
      <c r="G1051" s="114">
        <v>2248621</v>
      </c>
      <c r="H1051" s="114">
        <f t="shared" si="18"/>
        <v>-16515.83999999985</v>
      </c>
      <c r="I1051" s="114">
        <v>2232105.16</v>
      </c>
      <c r="J1051" s="109">
        <f>J1055+J1052</f>
        <v>2197205.16</v>
      </c>
    </row>
    <row r="1052" spans="1:10" ht="18.75">
      <c r="A1052" s="1" t="s">
        <v>369</v>
      </c>
      <c r="B1052" s="7">
        <v>357</v>
      </c>
      <c r="C1052" s="11" t="s">
        <v>416</v>
      </c>
      <c r="D1052" s="8" t="s">
        <v>460</v>
      </c>
      <c r="E1052" s="13" t="s">
        <v>111</v>
      </c>
      <c r="F1052" s="13" t="s">
        <v>469</v>
      </c>
      <c r="G1052" s="114">
        <v>0</v>
      </c>
      <c r="H1052" s="114">
        <f t="shared" si="18"/>
        <v>34900</v>
      </c>
      <c r="I1052" s="114">
        <v>34900</v>
      </c>
      <c r="J1052" s="109">
        <f>J1053</f>
        <v>0</v>
      </c>
    </row>
    <row r="1053" spans="1:10" ht="37.5">
      <c r="A1053" s="1" t="s">
        <v>380</v>
      </c>
      <c r="B1053" s="7">
        <v>357</v>
      </c>
      <c r="C1053" s="11" t="s">
        <v>416</v>
      </c>
      <c r="D1053" s="8" t="s">
        <v>460</v>
      </c>
      <c r="E1053" s="13" t="s">
        <v>113</v>
      </c>
      <c r="F1053" s="11" t="s">
        <v>469</v>
      </c>
      <c r="G1053" s="114">
        <v>0</v>
      </c>
      <c r="H1053" s="114">
        <f t="shared" si="18"/>
        <v>34900</v>
      </c>
      <c r="I1053" s="114">
        <v>34900</v>
      </c>
      <c r="J1053" s="109">
        <f>J1054</f>
        <v>0</v>
      </c>
    </row>
    <row r="1054" spans="1:10" ht="40.5" customHeight="1">
      <c r="A1054" s="1" t="s">
        <v>315</v>
      </c>
      <c r="B1054" s="7">
        <v>357</v>
      </c>
      <c r="C1054" s="11" t="s">
        <v>416</v>
      </c>
      <c r="D1054" s="8" t="s">
        <v>460</v>
      </c>
      <c r="E1054" s="13" t="s">
        <v>113</v>
      </c>
      <c r="F1054" s="11" t="s">
        <v>314</v>
      </c>
      <c r="G1054" s="114"/>
      <c r="H1054" s="114">
        <f t="shared" si="18"/>
        <v>34900</v>
      </c>
      <c r="I1054" s="114">
        <v>34900</v>
      </c>
      <c r="J1054" s="109">
        <v>0</v>
      </c>
    </row>
    <row r="1055" spans="1:10" ht="18.75">
      <c r="A1055" s="1" t="s">
        <v>253</v>
      </c>
      <c r="B1055" s="7">
        <v>357</v>
      </c>
      <c r="C1055" s="11" t="s">
        <v>416</v>
      </c>
      <c r="D1055" s="8" t="s">
        <v>460</v>
      </c>
      <c r="E1055" s="13" t="s">
        <v>489</v>
      </c>
      <c r="F1055" s="8" t="s">
        <v>469</v>
      </c>
      <c r="G1055" s="114">
        <v>2248621</v>
      </c>
      <c r="H1055" s="114">
        <f t="shared" si="18"/>
        <v>-51415.83999999985</v>
      </c>
      <c r="I1055" s="114">
        <v>2197205.16</v>
      </c>
      <c r="J1055" s="109">
        <f>J1056</f>
        <v>2197205.16</v>
      </c>
    </row>
    <row r="1056" spans="1:10" ht="56.25">
      <c r="A1056" s="1" t="s">
        <v>202</v>
      </c>
      <c r="B1056" s="7">
        <v>357</v>
      </c>
      <c r="C1056" s="11" t="s">
        <v>416</v>
      </c>
      <c r="D1056" s="8" t="s">
        <v>460</v>
      </c>
      <c r="E1056" s="11" t="s">
        <v>114</v>
      </c>
      <c r="F1056" s="8" t="s">
        <v>469</v>
      </c>
      <c r="G1056" s="114">
        <v>2248621</v>
      </c>
      <c r="H1056" s="114">
        <f t="shared" si="18"/>
        <v>-51415.83999999985</v>
      </c>
      <c r="I1056" s="114">
        <v>2197205.16</v>
      </c>
      <c r="J1056" s="109">
        <f>J1057</f>
        <v>2197205.16</v>
      </c>
    </row>
    <row r="1057" spans="1:10" ht="18.75" customHeight="1">
      <c r="A1057" s="1" t="s">
        <v>313</v>
      </c>
      <c r="B1057" s="7">
        <v>357</v>
      </c>
      <c r="C1057" s="11" t="s">
        <v>416</v>
      </c>
      <c r="D1057" s="8" t="s">
        <v>460</v>
      </c>
      <c r="E1057" s="11" t="s">
        <v>114</v>
      </c>
      <c r="F1057" s="13" t="s">
        <v>312</v>
      </c>
      <c r="G1057" s="114">
        <v>2248621</v>
      </c>
      <c r="H1057" s="114">
        <f t="shared" si="18"/>
        <v>-51415.83999999985</v>
      </c>
      <c r="I1057" s="114">
        <v>2197205.16</v>
      </c>
      <c r="J1057" s="109">
        <v>2197205.16</v>
      </c>
    </row>
    <row r="1058" spans="1:10" ht="18.75">
      <c r="A1058" s="75" t="s">
        <v>330</v>
      </c>
      <c r="B1058" s="7">
        <v>357</v>
      </c>
      <c r="C1058" s="66" t="s">
        <v>416</v>
      </c>
      <c r="D1058" s="76" t="s">
        <v>477</v>
      </c>
      <c r="E1058" s="76" t="s">
        <v>468</v>
      </c>
      <c r="F1058" s="76" t="s">
        <v>469</v>
      </c>
      <c r="G1058" s="114">
        <v>1500000</v>
      </c>
      <c r="H1058" s="114">
        <f t="shared" si="18"/>
        <v>2667441.75</v>
      </c>
      <c r="I1058" s="114">
        <v>4167441.75</v>
      </c>
      <c r="J1058" s="109">
        <f>J1059</f>
        <v>3918503.89</v>
      </c>
    </row>
    <row r="1059" spans="1:10" ht="18.75">
      <c r="A1059" s="1" t="s">
        <v>369</v>
      </c>
      <c r="B1059" s="7">
        <v>357</v>
      </c>
      <c r="C1059" s="66" t="s">
        <v>416</v>
      </c>
      <c r="D1059" s="76" t="s">
        <v>477</v>
      </c>
      <c r="E1059" s="13" t="s">
        <v>111</v>
      </c>
      <c r="F1059" s="13" t="s">
        <v>469</v>
      </c>
      <c r="G1059" s="114">
        <v>1500000</v>
      </c>
      <c r="H1059" s="114">
        <f t="shared" si="18"/>
        <v>2667441.75</v>
      </c>
      <c r="I1059" s="114">
        <v>4167441.75</v>
      </c>
      <c r="J1059" s="109">
        <f>J1060</f>
        <v>3918503.89</v>
      </c>
    </row>
    <row r="1060" spans="1:10" ht="37.5">
      <c r="A1060" s="1" t="s">
        <v>380</v>
      </c>
      <c r="B1060" s="7">
        <v>357</v>
      </c>
      <c r="C1060" s="66" t="s">
        <v>416</v>
      </c>
      <c r="D1060" s="76" t="s">
        <v>477</v>
      </c>
      <c r="E1060" s="13" t="s">
        <v>113</v>
      </c>
      <c r="F1060" s="11" t="s">
        <v>469</v>
      </c>
      <c r="G1060" s="114">
        <v>1500000</v>
      </c>
      <c r="H1060" s="114">
        <f t="shared" si="18"/>
        <v>2667441.75</v>
      </c>
      <c r="I1060" s="114">
        <v>4167441.75</v>
      </c>
      <c r="J1060" s="109">
        <f>J1061</f>
        <v>3918503.89</v>
      </c>
    </row>
    <row r="1061" spans="1:10" ht="18.75" customHeight="1">
      <c r="A1061" s="1" t="s">
        <v>313</v>
      </c>
      <c r="B1061" s="7">
        <v>357</v>
      </c>
      <c r="C1061" s="66" t="s">
        <v>416</v>
      </c>
      <c r="D1061" s="76" t="s">
        <v>477</v>
      </c>
      <c r="E1061" s="13" t="s">
        <v>113</v>
      </c>
      <c r="F1061" s="13" t="s">
        <v>312</v>
      </c>
      <c r="G1061" s="114">
        <v>1500000</v>
      </c>
      <c r="H1061" s="114">
        <f t="shared" si="18"/>
        <v>2667441.75</v>
      </c>
      <c r="I1061" s="114">
        <v>4167441.75</v>
      </c>
      <c r="J1061" s="109">
        <v>3918503.89</v>
      </c>
    </row>
    <row r="1062" spans="1:10" ht="18.75">
      <c r="A1062" s="1" t="s">
        <v>427</v>
      </c>
      <c r="B1062" s="7">
        <v>357</v>
      </c>
      <c r="C1062" s="13" t="s">
        <v>494</v>
      </c>
      <c r="D1062" s="13" t="s">
        <v>467</v>
      </c>
      <c r="E1062" s="13" t="s">
        <v>468</v>
      </c>
      <c r="F1062" s="13" t="s">
        <v>469</v>
      </c>
      <c r="G1062" s="114">
        <v>770000</v>
      </c>
      <c r="H1062" s="114">
        <f t="shared" si="18"/>
        <v>-245000</v>
      </c>
      <c r="I1062" s="114">
        <v>525000</v>
      </c>
      <c r="J1062" s="109">
        <f>J1063</f>
        <v>255000</v>
      </c>
    </row>
    <row r="1063" spans="1:10" ht="18.75">
      <c r="A1063" s="16" t="s">
        <v>374</v>
      </c>
      <c r="B1063" s="7">
        <v>357</v>
      </c>
      <c r="C1063" s="11">
        <v>10</v>
      </c>
      <c r="D1063" s="11" t="s">
        <v>461</v>
      </c>
      <c r="E1063" s="11" t="s">
        <v>468</v>
      </c>
      <c r="F1063" s="11" t="s">
        <v>469</v>
      </c>
      <c r="G1063" s="114">
        <v>770000</v>
      </c>
      <c r="H1063" s="114">
        <f t="shared" si="18"/>
        <v>-245000</v>
      </c>
      <c r="I1063" s="114">
        <v>525000</v>
      </c>
      <c r="J1063" s="109">
        <f>J1064</f>
        <v>255000</v>
      </c>
    </row>
    <row r="1064" spans="1:10" ht="18.75">
      <c r="A1064" s="1" t="s">
        <v>253</v>
      </c>
      <c r="B1064" s="7">
        <v>357</v>
      </c>
      <c r="C1064" s="11" t="s">
        <v>494</v>
      </c>
      <c r="D1064" s="11" t="s">
        <v>461</v>
      </c>
      <c r="E1064" s="13" t="s">
        <v>489</v>
      </c>
      <c r="F1064" s="17" t="s">
        <v>469</v>
      </c>
      <c r="G1064" s="114">
        <v>770000</v>
      </c>
      <c r="H1064" s="114">
        <f t="shared" si="18"/>
        <v>-245000</v>
      </c>
      <c r="I1064" s="114">
        <v>525000</v>
      </c>
      <c r="J1064" s="109">
        <f>J1065+J1067</f>
        <v>255000</v>
      </c>
    </row>
    <row r="1065" spans="1:10" ht="37.5">
      <c r="A1065" s="12" t="s">
        <v>515</v>
      </c>
      <c r="B1065" s="7">
        <v>357</v>
      </c>
      <c r="C1065" s="11" t="s">
        <v>494</v>
      </c>
      <c r="D1065" s="11" t="s">
        <v>461</v>
      </c>
      <c r="E1065" s="13" t="s">
        <v>327</v>
      </c>
      <c r="F1065" s="8" t="s">
        <v>469</v>
      </c>
      <c r="G1065" s="114">
        <v>270000</v>
      </c>
      <c r="H1065" s="114">
        <f t="shared" si="18"/>
        <v>0</v>
      </c>
      <c r="I1065" s="114">
        <v>270000</v>
      </c>
      <c r="J1065" s="109">
        <f>J1066</f>
        <v>0</v>
      </c>
    </row>
    <row r="1066" spans="1:10" ht="19.5" customHeight="1">
      <c r="A1066" s="1" t="s">
        <v>313</v>
      </c>
      <c r="B1066" s="7">
        <v>357</v>
      </c>
      <c r="C1066" s="11" t="s">
        <v>494</v>
      </c>
      <c r="D1066" s="11" t="s">
        <v>461</v>
      </c>
      <c r="E1066" s="13" t="s">
        <v>327</v>
      </c>
      <c r="F1066" s="8" t="s">
        <v>312</v>
      </c>
      <c r="G1066" s="114">
        <v>270000</v>
      </c>
      <c r="H1066" s="114">
        <f t="shared" si="18"/>
        <v>0</v>
      </c>
      <c r="I1066" s="114">
        <v>270000</v>
      </c>
      <c r="J1066" s="109">
        <v>0</v>
      </c>
    </row>
    <row r="1067" spans="1:10" ht="45.75" customHeight="1">
      <c r="A1067" s="1" t="s">
        <v>202</v>
      </c>
      <c r="B1067" s="7">
        <v>357</v>
      </c>
      <c r="C1067" s="11" t="s">
        <v>494</v>
      </c>
      <c r="D1067" s="11" t="s">
        <v>461</v>
      </c>
      <c r="E1067" s="11" t="s">
        <v>114</v>
      </c>
      <c r="F1067" s="8" t="s">
        <v>469</v>
      </c>
      <c r="G1067" s="114">
        <v>500000</v>
      </c>
      <c r="H1067" s="114">
        <f t="shared" si="18"/>
        <v>-245000</v>
      </c>
      <c r="I1067" s="114">
        <v>255000</v>
      </c>
      <c r="J1067" s="109">
        <f>J1068</f>
        <v>255000</v>
      </c>
    </row>
    <row r="1068" spans="1:10" ht="37.5">
      <c r="A1068" s="1" t="s">
        <v>313</v>
      </c>
      <c r="B1068" s="7">
        <v>357</v>
      </c>
      <c r="C1068" s="11" t="s">
        <v>494</v>
      </c>
      <c r="D1068" s="11" t="s">
        <v>461</v>
      </c>
      <c r="E1068" s="11" t="s">
        <v>114</v>
      </c>
      <c r="F1068" s="13" t="s">
        <v>312</v>
      </c>
      <c r="G1068" s="114">
        <v>500000</v>
      </c>
      <c r="H1068" s="114">
        <f t="shared" si="18"/>
        <v>-245000</v>
      </c>
      <c r="I1068" s="114">
        <v>255000</v>
      </c>
      <c r="J1068" s="109">
        <v>255000</v>
      </c>
    </row>
    <row r="1069" spans="1:12" ht="18.75">
      <c r="A1069" s="34" t="s">
        <v>402</v>
      </c>
      <c r="B1069" s="63"/>
      <c r="C1069" s="15"/>
      <c r="D1069" s="15"/>
      <c r="E1069" s="38"/>
      <c r="F1069" s="15"/>
      <c r="G1069" s="117">
        <v>2040179476</v>
      </c>
      <c r="H1069" s="117">
        <f>H13+H115+H199+H368+H564+H695+H758+H834+H933+H960+H729</f>
        <v>142416073.19999996</v>
      </c>
      <c r="I1069" s="117">
        <v>2182595549.2000003</v>
      </c>
      <c r="J1069" s="117">
        <f>J13+J115+J199+J368+J564+J695+J758+J834+J933+J960+J729</f>
        <v>2118309155.9700003</v>
      </c>
      <c r="K1069" s="137">
        <f>I1069/I1069</f>
        <v>1</v>
      </c>
      <c r="L1069" s="137">
        <f>J1069/J1069</f>
        <v>1</v>
      </c>
    </row>
    <row r="1070" spans="7:10" ht="18.75" customHeight="1">
      <c r="G1070" s="134">
        <v>2040179476</v>
      </c>
      <c r="H1070" s="134"/>
      <c r="I1070" s="134">
        <v>2182595549.2</v>
      </c>
      <c r="J1070" s="134">
        <v>2118309155.97</v>
      </c>
    </row>
    <row r="1071" spans="7:10" ht="18.75">
      <c r="G1071" s="119">
        <v>0</v>
      </c>
      <c r="H1071" s="119"/>
      <c r="I1071" s="119">
        <v>0</v>
      </c>
      <c r="J1071" s="119">
        <f>J1069-J1070</f>
        <v>0</v>
      </c>
    </row>
    <row r="1072" spans="7:10" ht="18.75">
      <c r="G1072" s="9"/>
      <c r="H1072" s="9"/>
      <c r="I1072" s="9"/>
      <c r="J1072" s="9"/>
    </row>
    <row r="1073" ht="18.75">
      <c r="J1073" s="9"/>
    </row>
    <row r="1074" spans="7:10" ht="19.5" customHeight="1">
      <c r="G1074" s="130"/>
      <c r="H1074" s="130"/>
      <c r="I1074" s="130"/>
      <c r="J1074" s="9"/>
    </row>
    <row r="1075" spans="7:10" ht="198.75" customHeight="1">
      <c r="G1075" s="9"/>
      <c r="H1075" s="9"/>
      <c r="I1075" s="9"/>
      <c r="J1075" s="9"/>
    </row>
    <row r="1076" spans="7:10" ht="18.75">
      <c r="G1076" s="9"/>
      <c r="H1076" s="9"/>
      <c r="I1076" s="9"/>
      <c r="J1076" s="9"/>
    </row>
    <row r="1077" spans="7:10" ht="18.75">
      <c r="G1077" s="9"/>
      <c r="H1077" s="9"/>
      <c r="I1077" s="9"/>
      <c r="J1077" s="9"/>
    </row>
    <row r="1078" spans="7:10" ht="18.75">
      <c r="G1078" s="9"/>
      <c r="H1078" s="9"/>
      <c r="I1078" s="9"/>
      <c r="J1078" s="9"/>
    </row>
    <row r="1079" spans="7:10" ht="18.75" customHeight="1">
      <c r="G1079" s="9"/>
      <c r="H1079" s="9"/>
      <c r="I1079" s="9"/>
      <c r="J1079" s="9"/>
    </row>
    <row r="1080" spans="7:10" ht="18.75">
      <c r="G1080" s="9"/>
      <c r="H1080" s="9"/>
      <c r="I1080" s="9"/>
      <c r="J1080" s="9"/>
    </row>
    <row r="1081" spans="7:10" ht="18.75" customHeight="1">
      <c r="G1081" s="9"/>
      <c r="H1081" s="9"/>
      <c r="I1081" s="9"/>
      <c r="J1081" s="9"/>
    </row>
    <row r="1082" spans="7:10" ht="18.75">
      <c r="G1082" s="9"/>
      <c r="H1082" s="9"/>
      <c r="I1082" s="9"/>
      <c r="J1082" s="9"/>
    </row>
    <row r="1083" spans="7:10" ht="18.75" customHeight="1">
      <c r="G1083" s="9"/>
      <c r="H1083" s="9"/>
      <c r="I1083" s="9"/>
      <c r="J1083" s="9"/>
    </row>
    <row r="1084" spans="7:10" ht="18.75">
      <c r="G1084" s="9"/>
      <c r="H1084" s="9"/>
      <c r="I1084" s="9"/>
      <c r="J1084" s="9"/>
    </row>
    <row r="1085" spans="7:10" ht="18.75" customHeight="1">
      <c r="G1085" s="9"/>
      <c r="H1085" s="9"/>
      <c r="I1085" s="9"/>
      <c r="J1085" s="9"/>
    </row>
    <row r="1086" spans="7:10" ht="18.75">
      <c r="G1086" s="9"/>
      <c r="H1086" s="9"/>
      <c r="I1086" s="9"/>
      <c r="J1086" s="9"/>
    </row>
    <row r="1087" spans="7:10" ht="18.75">
      <c r="G1087" s="9"/>
      <c r="H1087" s="9"/>
      <c r="I1087" s="9"/>
      <c r="J1087" s="9"/>
    </row>
    <row r="1088" spans="7:10" ht="19.5" customHeight="1">
      <c r="G1088" s="9"/>
      <c r="H1088" s="9"/>
      <c r="I1088" s="9"/>
      <c r="J1088" s="9"/>
    </row>
    <row r="1089" spans="7:10" ht="181.5" customHeight="1">
      <c r="G1089" s="97"/>
      <c r="H1089" s="97"/>
      <c r="I1089" s="97"/>
      <c r="J1089" s="97"/>
    </row>
    <row r="1090" spans="1:10" ht="18.75">
      <c r="A1090" s="125" t="s">
        <v>91</v>
      </c>
      <c r="G1090" s="98"/>
      <c r="H1090" s="98"/>
      <c r="I1090" s="98"/>
      <c r="J1090" s="98"/>
    </row>
    <row r="1091" ht="18.75">
      <c r="A1091" s="125" t="s">
        <v>46</v>
      </c>
    </row>
  </sheetData>
  <sheetProtection/>
  <mergeCells count="14">
    <mergeCell ref="K9:K11"/>
    <mergeCell ref="L9:L11"/>
    <mergeCell ref="J9:J11"/>
    <mergeCell ref="G9:G11"/>
    <mergeCell ref="H9:H11"/>
    <mergeCell ref="I9:I11"/>
    <mergeCell ref="F10:F11"/>
    <mergeCell ref="A6:F6"/>
    <mergeCell ref="A9:A11"/>
    <mergeCell ref="C10:C11"/>
    <mergeCell ref="D10:D11"/>
    <mergeCell ref="B9:F9"/>
    <mergeCell ref="B10:B11"/>
    <mergeCell ref="E10:E11"/>
  </mergeCells>
  <printOptions/>
  <pageMargins left="0.984251968503937" right="0.3937007874015748" top="0.7874015748031497" bottom="0.3937007874015748" header="0.5118110236220472" footer="0.11811023622047245"/>
  <pageSetup fitToHeight="20" horizontalDpi="600" verticalDpi="600" orientation="portrait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6"/>
  <sheetViews>
    <sheetView tabSelected="1" zoomScale="75" zoomScaleNormal="75" zoomScaleSheetLayoutView="75" zoomScalePageLayoutView="0" workbookViewId="0" topLeftCell="A1">
      <pane xSplit="5" ySplit="13" topLeftCell="F87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18" sqref="A18"/>
    </sheetView>
  </sheetViews>
  <sheetFormatPr defaultColWidth="9.140625" defaultRowHeight="12.75"/>
  <cols>
    <col min="1" max="1" width="110.8515625" style="2" customWidth="1"/>
    <col min="2" max="2" width="5.8515625" style="2" bestFit="1" customWidth="1"/>
    <col min="3" max="3" width="5.140625" style="3" customWidth="1"/>
    <col min="4" max="4" width="13.00390625" style="2" customWidth="1"/>
    <col min="5" max="5" width="11.140625" style="2" customWidth="1"/>
    <col min="6" max="6" width="30.7109375" style="2" hidden="1" customWidth="1"/>
    <col min="7" max="7" width="29.28125" style="2" hidden="1" customWidth="1"/>
    <col min="8" max="8" width="29.140625" style="2" hidden="1" customWidth="1"/>
    <col min="9" max="9" width="36.421875" style="2" customWidth="1"/>
    <col min="10" max="16384" width="9.140625" style="2" customWidth="1"/>
  </cols>
  <sheetData>
    <row r="1" spans="5:8" ht="18.75">
      <c r="E1" s="104" t="s">
        <v>93</v>
      </c>
      <c r="F1" s="104"/>
      <c r="G1" s="104"/>
      <c r="H1" s="104"/>
    </row>
    <row r="2" spans="4:8" ht="18.75">
      <c r="D2" s="3"/>
      <c r="E2" s="104" t="s">
        <v>288</v>
      </c>
      <c r="F2" s="104"/>
      <c r="G2" s="104"/>
      <c r="H2" s="104"/>
    </row>
    <row r="3" spans="4:8" ht="18.75">
      <c r="D3" s="3"/>
      <c r="E3" s="104" t="s">
        <v>289</v>
      </c>
      <c r="F3" s="104"/>
      <c r="G3" s="104"/>
      <c r="H3" s="104"/>
    </row>
    <row r="4" spans="4:8" ht="18.75">
      <c r="D4" s="3"/>
      <c r="E4" s="104" t="s">
        <v>290</v>
      </c>
      <c r="F4" s="104"/>
      <c r="G4" s="104"/>
      <c r="H4" s="104"/>
    </row>
    <row r="5" spans="4:9" ht="18.75">
      <c r="D5" s="3"/>
      <c r="F5" s="21"/>
      <c r="G5" s="21"/>
      <c r="H5" s="21"/>
      <c r="I5" s="21"/>
    </row>
    <row r="7" spans="1:5" ht="67.5" customHeight="1">
      <c r="A7" s="177" t="s">
        <v>55</v>
      </c>
      <c r="B7" s="177"/>
      <c r="C7" s="177"/>
      <c r="D7" s="177"/>
      <c r="E7" s="177"/>
    </row>
    <row r="8" ht="18.75">
      <c r="C8" s="2"/>
    </row>
    <row r="9" spans="1:9" ht="18.75">
      <c r="A9" s="4"/>
      <c r="F9" s="105"/>
      <c r="G9" s="105"/>
      <c r="H9" s="105"/>
      <c r="I9" s="105" t="s">
        <v>306</v>
      </c>
    </row>
    <row r="10" spans="1:9" ht="35.25" customHeight="1">
      <c r="A10" s="178" t="s">
        <v>335</v>
      </c>
      <c r="B10" s="178" t="s">
        <v>338</v>
      </c>
      <c r="C10" s="178"/>
      <c r="D10" s="178"/>
      <c r="E10" s="178"/>
      <c r="F10" s="172" t="s">
        <v>73</v>
      </c>
      <c r="G10" s="172" t="s">
        <v>228</v>
      </c>
      <c r="H10" s="172" t="s">
        <v>229</v>
      </c>
      <c r="I10" s="172" t="s">
        <v>70</v>
      </c>
    </row>
    <row r="11" spans="1:9" s="4" customFormat="1" ht="101.25" customHeight="1">
      <c r="A11" s="178"/>
      <c r="B11" s="176" t="s">
        <v>463</v>
      </c>
      <c r="C11" s="176" t="s">
        <v>464</v>
      </c>
      <c r="D11" s="176" t="s">
        <v>465</v>
      </c>
      <c r="E11" s="176" t="s">
        <v>466</v>
      </c>
      <c r="F11" s="173"/>
      <c r="G11" s="173"/>
      <c r="H11" s="173"/>
      <c r="I11" s="173" t="s">
        <v>263</v>
      </c>
    </row>
    <row r="12" spans="1:9" s="4" customFormat="1" ht="36.75" customHeight="1">
      <c r="A12" s="178"/>
      <c r="B12" s="176"/>
      <c r="C12" s="176"/>
      <c r="D12" s="176"/>
      <c r="E12" s="176"/>
      <c r="F12" s="174"/>
      <c r="G12" s="174"/>
      <c r="H12" s="174"/>
      <c r="I12" s="174"/>
    </row>
    <row r="13" spans="1:9" s="6" customFormat="1" ht="18.75" customHeight="1">
      <c r="A13" s="5">
        <v>1</v>
      </c>
      <c r="B13" s="5">
        <v>2</v>
      </c>
      <c r="C13" s="5">
        <v>3</v>
      </c>
      <c r="D13" s="5">
        <v>4</v>
      </c>
      <c r="E13" s="22">
        <v>5</v>
      </c>
      <c r="F13" s="140"/>
      <c r="G13" s="140"/>
      <c r="H13" s="140"/>
      <c r="I13" s="5">
        <v>6</v>
      </c>
    </row>
    <row r="14" spans="1:9" ht="18.75">
      <c r="A14" s="24" t="s">
        <v>470</v>
      </c>
      <c r="B14" s="25" t="s">
        <v>460</v>
      </c>
      <c r="C14" s="25" t="s">
        <v>467</v>
      </c>
      <c r="D14" s="25" t="s">
        <v>468</v>
      </c>
      <c r="E14" s="25" t="s">
        <v>469</v>
      </c>
      <c r="F14" s="37">
        <f>F15+F19+F42+F66+F94+F99</f>
        <v>137658224</v>
      </c>
      <c r="G14" s="37">
        <f>G15+G19+G42+G66+G94+G99</f>
        <v>9082249.560000002</v>
      </c>
      <c r="H14" s="37">
        <f>H15+H19+H42+H66+H94+H99</f>
        <v>146740473.56</v>
      </c>
      <c r="I14" s="37">
        <f>I15+I19+I42+I66+I94+I99</f>
        <v>142568801.66</v>
      </c>
    </row>
    <row r="15" spans="1:9" ht="37.5">
      <c r="A15" s="65" t="s">
        <v>471</v>
      </c>
      <c r="B15" s="66" t="s">
        <v>460</v>
      </c>
      <c r="C15" s="66" t="s">
        <v>472</v>
      </c>
      <c r="D15" s="66" t="s">
        <v>468</v>
      </c>
      <c r="E15" s="66" t="s">
        <v>469</v>
      </c>
      <c r="F15" s="67">
        <f>F16</f>
        <v>1932215</v>
      </c>
      <c r="G15" s="67">
        <f aca="true" t="shared" si="0" ref="F15:I17">G16</f>
        <v>-100514.8600000001</v>
      </c>
      <c r="H15" s="67">
        <f t="shared" si="0"/>
        <v>1831700.14</v>
      </c>
      <c r="I15" s="67">
        <f t="shared" si="0"/>
        <v>1831700.14</v>
      </c>
    </row>
    <row r="16" spans="1:9" ht="37.5">
      <c r="A16" s="65" t="s">
        <v>473</v>
      </c>
      <c r="B16" s="66" t="s">
        <v>460</v>
      </c>
      <c r="C16" s="66" t="s">
        <v>472</v>
      </c>
      <c r="D16" s="66" t="s">
        <v>446</v>
      </c>
      <c r="E16" s="66" t="s">
        <v>469</v>
      </c>
      <c r="F16" s="67">
        <f t="shared" si="0"/>
        <v>1932215</v>
      </c>
      <c r="G16" s="67">
        <f t="shared" si="0"/>
        <v>-100514.8600000001</v>
      </c>
      <c r="H16" s="67">
        <f t="shared" si="0"/>
        <v>1831700.14</v>
      </c>
      <c r="I16" s="67">
        <f t="shared" si="0"/>
        <v>1831700.14</v>
      </c>
    </row>
    <row r="17" spans="1:9" ht="18.75">
      <c r="A17" s="65" t="s">
        <v>474</v>
      </c>
      <c r="B17" s="68" t="s">
        <v>460</v>
      </c>
      <c r="C17" s="68" t="s">
        <v>472</v>
      </c>
      <c r="D17" s="68" t="s">
        <v>475</v>
      </c>
      <c r="E17" s="68" t="s">
        <v>469</v>
      </c>
      <c r="F17" s="67">
        <f t="shared" si="0"/>
        <v>1932215</v>
      </c>
      <c r="G17" s="67">
        <f t="shared" si="0"/>
        <v>-100514.8600000001</v>
      </c>
      <c r="H17" s="67">
        <f t="shared" si="0"/>
        <v>1831700.14</v>
      </c>
      <c r="I17" s="67">
        <f t="shared" si="0"/>
        <v>1831700.14</v>
      </c>
    </row>
    <row r="18" spans="1:9" ht="56.25">
      <c r="A18" s="70" t="s">
        <v>224</v>
      </c>
      <c r="B18" s="68" t="s">
        <v>460</v>
      </c>
      <c r="C18" s="68" t="s">
        <v>472</v>
      </c>
      <c r="D18" s="68" t="s">
        <v>475</v>
      </c>
      <c r="E18" s="68" t="s">
        <v>311</v>
      </c>
      <c r="F18" s="67">
        <f>'приложение № 4'!G734</f>
        <v>1932215</v>
      </c>
      <c r="G18" s="67">
        <f>'приложение № 4'!H734</f>
        <v>-100514.8600000001</v>
      </c>
      <c r="H18" s="67">
        <f>'приложение № 4'!I734</f>
        <v>1831700.14</v>
      </c>
      <c r="I18" s="67">
        <f>'приложение № 4'!J734</f>
        <v>1831700.14</v>
      </c>
    </row>
    <row r="19" spans="1:9" ht="37.5">
      <c r="A19" s="65" t="s">
        <v>319</v>
      </c>
      <c r="B19" s="66" t="s">
        <v>460</v>
      </c>
      <c r="C19" s="66" t="s">
        <v>495</v>
      </c>
      <c r="D19" s="66" t="s">
        <v>468</v>
      </c>
      <c r="E19" s="66" t="s">
        <v>469</v>
      </c>
      <c r="F19" s="67">
        <f>F31+F20+F29+F34</f>
        <v>12815525</v>
      </c>
      <c r="G19" s="67">
        <f>G31+G20+G29+G34</f>
        <v>1038198.8899999998</v>
      </c>
      <c r="H19" s="67">
        <f>H31+H20+H29+H34</f>
        <v>13853723.89</v>
      </c>
      <c r="I19" s="67">
        <f>I31+I20+I29+I34</f>
        <v>13784140.06</v>
      </c>
    </row>
    <row r="20" spans="1:9" ht="37.5">
      <c r="A20" s="65" t="s">
        <v>473</v>
      </c>
      <c r="B20" s="66" t="s">
        <v>460</v>
      </c>
      <c r="C20" s="66" t="s">
        <v>495</v>
      </c>
      <c r="D20" s="66" t="s">
        <v>446</v>
      </c>
      <c r="E20" s="66" t="s">
        <v>469</v>
      </c>
      <c r="F20" s="67">
        <f>F21</f>
        <v>11054257</v>
      </c>
      <c r="G20" s="67">
        <f>G21</f>
        <v>-923840.0700000002</v>
      </c>
      <c r="H20" s="67">
        <f>H21</f>
        <v>10130416.93</v>
      </c>
      <c r="I20" s="67">
        <f>I21</f>
        <v>10102705.17</v>
      </c>
    </row>
    <row r="21" spans="1:9" ht="18.75">
      <c r="A21" s="65" t="s">
        <v>459</v>
      </c>
      <c r="B21" s="66" t="s">
        <v>460</v>
      </c>
      <c r="C21" s="66" t="s">
        <v>495</v>
      </c>
      <c r="D21" s="66" t="s">
        <v>479</v>
      </c>
      <c r="E21" s="66" t="s">
        <v>469</v>
      </c>
      <c r="F21" s="67">
        <f>F22+F28</f>
        <v>11054257</v>
      </c>
      <c r="G21" s="67">
        <f>G22+G28</f>
        <v>-923840.0700000002</v>
      </c>
      <c r="H21" s="67">
        <f>H22+H28</f>
        <v>10130416.93</v>
      </c>
      <c r="I21" s="67">
        <f>I22+I28</f>
        <v>10102705.17</v>
      </c>
    </row>
    <row r="22" spans="1:9" ht="18.75">
      <c r="A22" s="65" t="s">
        <v>403</v>
      </c>
      <c r="B22" s="68" t="s">
        <v>460</v>
      </c>
      <c r="C22" s="68" t="s">
        <v>495</v>
      </c>
      <c r="D22" s="66" t="s">
        <v>115</v>
      </c>
      <c r="E22" s="68" t="s">
        <v>469</v>
      </c>
      <c r="F22" s="67">
        <f>F23+F24+F25</f>
        <v>8610213</v>
      </c>
      <c r="G22" s="67">
        <f>G23+G24+G25</f>
        <v>-923840.0700000002</v>
      </c>
      <c r="H22" s="67">
        <f>H23+H24+H25</f>
        <v>7686372.93</v>
      </c>
      <c r="I22" s="67">
        <f>I23+I24+I25</f>
        <v>7658661.17</v>
      </c>
    </row>
    <row r="23" spans="1:9" ht="56.25">
      <c r="A23" s="70" t="s">
        <v>224</v>
      </c>
      <c r="B23" s="68" t="s">
        <v>460</v>
      </c>
      <c r="C23" s="68" t="s">
        <v>495</v>
      </c>
      <c r="D23" s="66" t="s">
        <v>115</v>
      </c>
      <c r="E23" s="68" t="s">
        <v>311</v>
      </c>
      <c r="F23" s="67">
        <f>'приложение № 4'!G739</f>
        <v>6075779</v>
      </c>
      <c r="G23" s="67">
        <f>'приложение № 4'!H739</f>
        <v>155640.1299999999</v>
      </c>
      <c r="H23" s="67">
        <f>'приложение № 4'!I739</f>
        <v>6231419.13</v>
      </c>
      <c r="I23" s="67">
        <f>'приложение № 4'!J739</f>
        <v>6208065.46</v>
      </c>
    </row>
    <row r="24" spans="1:9" ht="18.75">
      <c r="A24" s="71" t="s">
        <v>274</v>
      </c>
      <c r="B24" s="68" t="s">
        <v>460</v>
      </c>
      <c r="C24" s="68" t="s">
        <v>495</v>
      </c>
      <c r="D24" s="66" t="s">
        <v>115</v>
      </c>
      <c r="E24" s="68" t="s">
        <v>312</v>
      </c>
      <c r="F24" s="67">
        <f>'приложение № 4'!G740</f>
        <v>2509963</v>
      </c>
      <c r="G24" s="67">
        <f>'приложение № 4'!H740</f>
        <v>-1063400.29</v>
      </c>
      <c r="H24" s="67">
        <f>'приложение № 4'!I740</f>
        <v>1446562.71</v>
      </c>
      <c r="I24" s="67">
        <f>'приложение № 4'!J740</f>
        <v>1445460.71</v>
      </c>
    </row>
    <row r="25" spans="1:9" ht="18.75">
      <c r="A25" s="71" t="s">
        <v>316</v>
      </c>
      <c r="B25" s="68" t="s">
        <v>460</v>
      </c>
      <c r="C25" s="68" t="s">
        <v>495</v>
      </c>
      <c r="D25" s="66" t="s">
        <v>115</v>
      </c>
      <c r="E25" s="68" t="s">
        <v>317</v>
      </c>
      <c r="F25" s="67">
        <f>F26</f>
        <v>24471</v>
      </c>
      <c r="G25" s="67">
        <f>G26</f>
        <v>-16079.91</v>
      </c>
      <c r="H25" s="67">
        <f>H26</f>
        <v>8391.09</v>
      </c>
      <c r="I25" s="67">
        <f>I26</f>
        <v>5135</v>
      </c>
    </row>
    <row r="26" spans="1:9" ht="18.75">
      <c r="A26" s="71" t="s">
        <v>251</v>
      </c>
      <c r="B26" s="68" t="s">
        <v>460</v>
      </c>
      <c r="C26" s="68" t="s">
        <v>495</v>
      </c>
      <c r="D26" s="66" t="s">
        <v>115</v>
      </c>
      <c r="E26" s="68" t="s">
        <v>318</v>
      </c>
      <c r="F26" s="67">
        <f>'приложение № 4'!G742</f>
        <v>24471</v>
      </c>
      <c r="G26" s="67">
        <f>'приложение № 4'!H742</f>
        <v>-16079.91</v>
      </c>
      <c r="H26" s="67">
        <f>'приложение № 4'!I742</f>
        <v>8391.09</v>
      </c>
      <c r="I26" s="67">
        <f>'приложение № 4'!J742</f>
        <v>5135</v>
      </c>
    </row>
    <row r="27" spans="1:9" ht="75">
      <c r="A27" s="23" t="s">
        <v>302</v>
      </c>
      <c r="B27" s="68" t="s">
        <v>460</v>
      </c>
      <c r="C27" s="68" t="s">
        <v>495</v>
      </c>
      <c r="D27" s="66" t="s">
        <v>360</v>
      </c>
      <c r="E27" s="68" t="s">
        <v>469</v>
      </c>
      <c r="F27" s="67">
        <f>F28</f>
        <v>2444044</v>
      </c>
      <c r="G27" s="67">
        <f>G28</f>
        <v>0</v>
      </c>
      <c r="H27" s="67">
        <f>H28</f>
        <v>2444044</v>
      </c>
      <c r="I27" s="67">
        <f>I28</f>
        <v>2444044</v>
      </c>
    </row>
    <row r="28" spans="1:9" ht="56.25">
      <c r="A28" s="36" t="s">
        <v>273</v>
      </c>
      <c r="B28" s="68" t="s">
        <v>460</v>
      </c>
      <c r="C28" s="68" t="s">
        <v>495</v>
      </c>
      <c r="D28" s="66" t="s">
        <v>360</v>
      </c>
      <c r="E28" s="68" t="s">
        <v>311</v>
      </c>
      <c r="F28" s="67">
        <f>'приложение № 4'!G744</f>
        <v>2444044</v>
      </c>
      <c r="G28" s="67">
        <f>'приложение № 4'!H744</f>
        <v>0</v>
      </c>
      <c r="H28" s="67">
        <f>'приложение № 4'!I744</f>
        <v>2444044</v>
      </c>
      <c r="I28" s="67">
        <f>'приложение № 4'!J744</f>
        <v>2444044</v>
      </c>
    </row>
    <row r="29" spans="1:9" ht="18.75">
      <c r="A29" s="65" t="s">
        <v>496</v>
      </c>
      <c r="B29" s="66" t="s">
        <v>460</v>
      </c>
      <c r="C29" s="66" t="s">
        <v>495</v>
      </c>
      <c r="D29" s="66" t="s">
        <v>497</v>
      </c>
      <c r="E29" s="66" t="s">
        <v>469</v>
      </c>
      <c r="F29" s="67">
        <f>F30</f>
        <v>1745768</v>
      </c>
      <c r="G29" s="67">
        <f>G30</f>
        <v>128718.8899999999</v>
      </c>
      <c r="H29" s="67">
        <f>H30</f>
        <v>1874486.89</v>
      </c>
      <c r="I29" s="67">
        <f>I30</f>
        <v>1874486.89</v>
      </c>
    </row>
    <row r="30" spans="1:9" ht="56.25">
      <c r="A30" s="36" t="s">
        <v>273</v>
      </c>
      <c r="B30" s="66" t="s">
        <v>460</v>
      </c>
      <c r="C30" s="66" t="s">
        <v>495</v>
      </c>
      <c r="D30" s="66" t="s">
        <v>497</v>
      </c>
      <c r="E30" s="66" t="s">
        <v>311</v>
      </c>
      <c r="F30" s="67">
        <f>'приложение № 4'!G746</f>
        <v>1745768</v>
      </c>
      <c r="G30" s="67">
        <f>'приложение № 4'!H746</f>
        <v>128718.8899999999</v>
      </c>
      <c r="H30" s="67">
        <f>'приложение № 4'!I746</f>
        <v>1874486.89</v>
      </c>
      <c r="I30" s="67">
        <f>'приложение № 4'!J746</f>
        <v>1874486.89</v>
      </c>
    </row>
    <row r="31" spans="1:9" ht="18.75">
      <c r="A31" s="69" t="s">
        <v>253</v>
      </c>
      <c r="B31" s="68" t="s">
        <v>460</v>
      </c>
      <c r="C31" s="68" t="s">
        <v>495</v>
      </c>
      <c r="D31" s="66" t="s">
        <v>489</v>
      </c>
      <c r="E31" s="68" t="s">
        <v>469</v>
      </c>
      <c r="F31" s="67">
        <f>F32</f>
        <v>15500</v>
      </c>
      <c r="G31" s="67">
        <f aca="true" t="shared" si="1" ref="F31:I32">G32</f>
        <v>0</v>
      </c>
      <c r="H31" s="67">
        <f t="shared" si="1"/>
        <v>15500</v>
      </c>
      <c r="I31" s="67">
        <f t="shared" si="1"/>
        <v>15000</v>
      </c>
    </row>
    <row r="32" spans="1:9" ht="37.5">
      <c r="A32" s="69" t="s">
        <v>509</v>
      </c>
      <c r="B32" s="68" t="s">
        <v>460</v>
      </c>
      <c r="C32" s="68" t="s">
        <v>495</v>
      </c>
      <c r="D32" s="66" t="s">
        <v>321</v>
      </c>
      <c r="E32" s="68" t="s">
        <v>469</v>
      </c>
      <c r="F32" s="67">
        <f t="shared" si="1"/>
        <v>15500</v>
      </c>
      <c r="G32" s="67">
        <f t="shared" si="1"/>
        <v>0</v>
      </c>
      <c r="H32" s="67">
        <f t="shared" si="1"/>
        <v>15500</v>
      </c>
      <c r="I32" s="67">
        <f t="shared" si="1"/>
        <v>15000</v>
      </c>
    </row>
    <row r="33" spans="1:9" ht="18.75">
      <c r="A33" s="69" t="s">
        <v>313</v>
      </c>
      <c r="B33" s="68" t="s">
        <v>460</v>
      </c>
      <c r="C33" s="68" t="s">
        <v>495</v>
      </c>
      <c r="D33" s="66" t="s">
        <v>321</v>
      </c>
      <c r="E33" s="68" t="s">
        <v>312</v>
      </c>
      <c r="F33" s="67">
        <f>'приложение № 4'!G749</f>
        <v>15500</v>
      </c>
      <c r="G33" s="67">
        <f>'приложение № 4'!H749</f>
        <v>0</v>
      </c>
      <c r="H33" s="67">
        <f>'приложение № 4'!I749</f>
        <v>15500</v>
      </c>
      <c r="I33" s="67">
        <f>'приложение № 4'!J749</f>
        <v>15000</v>
      </c>
    </row>
    <row r="34" spans="1:9" ht="18.75">
      <c r="A34" s="40" t="s">
        <v>5</v>
      </c>
      <c r="B34" s="13" t="s">
        <v>460</v>
      </c>
      <c r="C34" s="13" t="s">
        <v>495</v>
      </c>
      <c r="D34" s="11" t="s">
        <v>10</v>
      </c>
      <c r="E34" s="13" t="s">
        <v>469</v>
      </c>
      <c r="F34" s="109">
        <f>F35+F38+F41</f>
        <v>0</v>
      </c>
      <c r="G34" s="109">
        <f>G35+G38+G41</f>
        <v>1833320.07</v>
      </c>
      <c r="H34" s="109">
        <f>H35+H38+H41</f>
        <v>1833320.07</v>
      </c>
      <c r="I34" s="109">
        <f>I35+I38+I41</f>
        <v>1791948</v>
      </c>
    </row>
    <row r="35" spans="1:9" ht="18.75">
      <c r="A35" s="40" t="s">
        <v>17</v>
      </c>
      <c r="B35" s="13" t="s">
        <v>460</v>
      </c>
      <c r="C35" s="13" t="s">
        <v>495</v>
      </c>
      <c r="D35" s="11" t="s">
        <v>11</v>
      </c>
      <c r="E35" s="13" t="s">
        <v>469</v>
      </c>
      <c r="F35" s="109">
        <f>F36+F37</f>
        <v>0</v>
      </c>
      <c r="G35" s="109">
        <f>G36+G37</f>
        <v>78960</v>
      </c>
      <c r="H35" s="109">
        <f>H36+H37</f>
        <v>78960</v>
      </c>
      <c r="I35" s="109">
        <f>I36+I37</f>
        <v>76450</v>
      </c>
    </row>
    <row r="36" spans="1:9" ht="56.25">
      <c r="A36" s="1" t="s">
        <v>534</v>
      </c>
      <c r="B36" s="13" t="s">
        <v>460</v>
      </c>
      <c r="C36" s="13" t="s">
        <v>495</v>
      </c>
      <c r="D36" s="11" t="s">
        <v>11</v>
      </c>
      <c r="E36" s="13" t="s">
        <v>311</v>
      </c>
      <c r="F36" s="109">
        <f>'приложение № 4'!G752</f>
        <v>0</v>
      </c>
      <c r="G36" s="109">
        <f>'приложение № 4'!H752</f>
        <v>46960</v>
      </c>
      <c r="H36" s="109">
        <f>'приложение № 4'!I752</f>
        <v>46960</v>
      </c>
      <c r="I36" s="109">
        <f>'приложение № 4'!J752</f>
        <v>44450</v>
      </c>
    </row>
    <row r="37" spans="1:9" ht="18.75">
      <c r="A37" s="40" t="s">
        <v>313</v>
      </c>
      <c r="B37" s="13" t="s">
        <v>460</v>
      </c>
      <c r="C37" s="13" t="s">
        <v>495</v>
      </c>
      <c r="D37" s="11" t="s">
        <v>11</v>
      </c>
      <c r="E37" s="13" t="s">
        <v>312</v>
      </c>
      <c r="F37" s="109">
        <f>'приложение № 4'!G753</f>
        <v>0</v>
      </c>
      <c r="G37" s="109">
        <f>'приложение № 4'!H753</f>
        <v>32000</v>
      </c>
      <c r="H37" s="109">
        <f>'приложение № 4'!I753</f>
        <v>32000</v>
      </c>
      <c r="I37" s="109">
        <f>'приложение № 4'!J753</f>
        <v>32000</v>
      </c>
    </row>
    <row r="38" spans="1:9" ht="37.5">
      <c r="A38" s="40" t="s">
        <v>18</v>
      </c>
      <c r="B38" s="13" t="s">
        <v>460</v>
      </c>
      <c r="C38" s="13" t="s">
        <v>495</v>
      </c>
      <c r="D38" s="11" t="s">
        <v>12</v>
      </c>
      <c r="E38" s="13" t="s">
        <v>469</v>
      </c>
      <c r="F38" s="109">
        <f>F39</f>
        <v>0</v>
      </c>
      <c r="G38" s="109">
        <f>G39</f>
        <v>143643.77</v>
      </c>
      <c r="H38" s="109">
        <f>H39</f>
        <v>143643.77</v>
      </c>
      <c r="I38" s="109">
        <f>I39</f>
        <v>139155</v>
      </c>
    </row>
    <row r="39" spans="1:9" ht="18.75">
      <c r="A39" s="40" t="s">
        <v>313</v>
      </c>
      <c r="B39" s="13" t="s">
        <v>460</v>
      </c>
      <c r="C39" s="13" t="s">
        <v>495</v>
      </c>
      <c r="D39" s="11" t="s">
        <v>12</v>
      </c>
      <c r="E39" s="13" t="s">
        <v>312</v>
      </c>
      <c r="F39" s="109">
        <f>'приложение № 4'!G755</f>
        <v>0</v>
      </c>
      <c r="G39" s="109">
        <f>'приложение № 4'!H755</f>
        <v>143643.77</v>
      </c>
      <c r="H39" s="109">
        <f>'приложение № 4'!I755</f>
        <v>143643.77</v>
      </c>
      <c r="I39" s="109">
        <f>'приложение № 4'!J755</f>
        <v>139155</v>
      </c>
    </row>
    <row r="40" spans="1:9" ht="56.25">
      <c r="A40" s="40" t="s">
        <v>14</v>
      </c>
      <c r="B40" s="13" t="s">
        <v>460</v>
      </c>
      <c r="C40" s="13" t="s">
        <v>495</v>
      </c>
      <c r="D40" s="11" t="s">
        <v>15</v>
      </c>
      <c r="E40" s="13" t="s">
        <v>469</v>
      </c>
      <c r="F40" s="109">
        <f>F41</f>
        <v>0</v>
      </c>
      <c r="G40" s="109">
        <f>G41</f>
        <v>1610716.3</v>
      </c>
      <c r="H40" s="109">
        <f>H41</f>
        <v>1610716.3</v>
      </c>
      <c r="I40" s="109">
        <f>I41</f>
        <v>1576343</v>
      </c>
    </row>
    <row r="41" spans="1:9" ht="18.75">
      <c r="A41" s="1" t="s">
        <v>287</v>
      </c>
      <c r="B41" s="13" t="s">
        <v>460</v>
      </c>
      <c r="C41" s="13" t="s">
        <v>495</v>
      </c>
      <c r="D41" s="11" t="s">
        <v>15</v>
      </c>
      <c r="E41" s="13" t="s">
        <v>230</v>
      </c>
      <c r="F41" s="67">
        <f>'приложение № 4'!G757</f>
        <v>0</v>
      </c>
      <c r="G41" s="67">
        <f>'приложение № 4'!H757</f>
        <v>1610716.3</v>
      </c>
      <c r="H41" s="67">
        <f>'приложение № 4'!I757</f>
        <v>1610716.3</v>
      </c>
      <c r="I41" s="67">
        <f>'приложение № 4'!J757</f>
        <v>1576343</v>
      </c>
    </row>
    <row r="42" spans="1:9" ht="56.25">
      <c r="A42" s="69" t="s">
        <v>476</v>
      </c>
      <c r="B42" s="68" t="s">
        <v>460</v>
      </c>
      <c r="C42" s="68" t="s">
        <v>477</v>
      </c>
      <c r="D42" s="68" t="s">
        <v>468</v>
      </c>
      <c r="E42" s="68" t="s">
        <v>469</v>
      </c>
      <c r="F42" s="67">
        <f>F43+F56</f>
        <v>79215592</v>
      </c>
      <c r="G42" s="67">
        <f>G43+G56</f>
        <v>6934635.530000003</v>
      </c>
      <c r="H42" s="67">
        <f>H43+H56</f>
        <v>86150227.53</v>
      </c>
      <c r="I42" s="67">
        <f>I43+I56</f>
        <v>82581185.85</v>
      </c>
    </row>
    <row r="43" spans="1:9" ht="37.5">
      <c r="A43" s="69" t="s">
        <v>473</v>
      </c>
      <c r="B43" s="68" t="s">
        <v>460</v>
      </c>
      <c r="C43" s="68" t="s">
        <v>477</v>
      </c>
      <c r="D43" s="68" t="s">
        <v>446</v>
      </c>
      <c r="E43" s="68" t="s">
        <v>469</v>
      </c>
      <c r="F43" s="67">
        <f>F44+F54</f>
        <v>79215592</v>
      </c>
      <c r="G43" s="67">
        <f>G44+G54</f>
        <v>3204046.870000003</v>
      </c>
      <c r="H43" s="67">
        <f>H44+H54</f>
        <v>82419638.87</v>
      </c>
      <c r="I43" s="67">
        <f>I44+I54</f>
        <v>78851297.19</v>
      </c>
    </row>
    <row r="44" spans="1:9" ht="18.75">
      <c r="A44" s="69" t="s">
        <v>459</v>
      </c>
      <c r="B44" s="68" t="s">
        <v>460</v>
      </c>
      <c r="C44" s="68" t="s">
        <v>477</v>
      </c>
      <c r="D44" s="68" t="s">
        <v>479</v>
      </c>
      <c r="E44" s="68" t="s">
        <v>469</v>
      </c>
      <c r="F44" s="67">
        <f>F45+F51</f>
        <v>77360524</v>
      </c>
      <c r="G44" s="67">
        <f>G45+G51</f>
        <v>3147323.620000003</v>
      </c>
      <c r="H44" s="67">
        <f>H45+H51</f>
        <v>80507847.62</v>
      </c>
      <c r="I44" s="67">
        <f>I45+I51</f>
        <v>76939505.94</v>
      </c>
    </row>
    <row r="45" spans="1:9" ht="18.75">
      <c r="A45" s="69" t="s">
        <v>403</v>
      </c>
      <c r="B45" s="68" t="s">
        <v>460</v>
      </c>
      <c r="C45" s="68" t="s">
        <v>477</v>
      </c>
      <c r="D45" s="68" t="s">
        <v>115</v>
      </c>
      <c r="E45" s="68" t="s">
        <v>469</v>
      </c>
      <c r="F45" s="67">
        <f>F46+F47+F48</f>
        <v>59274231</v>
      </c>
      <c r="G45" s="67">
        <f>G46+G47+G48</f>
        <v>3147323.620000003</v>
      </c>
      <c r="H45" s="67">
        <f>H46+H47+H48</f>
        <v>62421554.62</v>
      </c>
      <c r="I45" s="67">
        <f>I46+I47+I48</f>
        <v>58853212.94</v>
      </c>
    </row>
    <row r="46" spans="1:9" ht="56.25">
      <c r="A46" s="70" t="s">
        <v>224</v>
      </c>
      <c r="B46" s="68" t="s">
        <v>460</v>
      </c>
      <c r="C46" s="68" t="s">
        <v>477</v>
      </c>
      <c r="D46" s="68" t="s">
        <v>115</v>
      </c>
      <c r="E46" s="68" t="s">
        <v>311</v>
      </c>
      <c r="F46" s="67">
        <f>'приложение № 4'!G570</f>
        <v>46986049</v>
      </c>
      <c r="G46" s="67">
        <f>'приложение № 4'!H570</f>
        <v>2374407.700000003</v>
      </c>
      <c r="H46" s="67">
        <f>'приложение № 4'!I570</f>
        <v>49360456.7</v>
      </c>
      <c r="I46" s="67">
        <f>'приложение № 4'!J570</f>
        <v>48335018.76</v>
      </c>
    </row>
    <row r="47" spans="1:9" ht="18.75">
      <c r="A47" s="70" t="s">
        <v>225</v>
      </c>
      <c r="B47" s="68" t="s">
        <v>460</v>
      </c>
      <c r="C47" s="68" t="s">
        <v>477</v>
      </c>
      <c r="D47" s="68" t="s">
        <v>115</v>
      </c>
      <c r="E47" s="68" t="s">
        <v>312</v>
      </c>
      <c r="F47" s="67">
        <f>'приложение № 4'!G571</f>
        <v>11059382</v>
      </c>
      <c r="G47" s="67">
        <f>'приложение № 4'!H571</f>
        <v>840204.2599999998</v>
      </c>
      <c r="H47" s="67">
        <f>'приложение № 4'!I571</f>
        <v>11899586.26</v>
      </c>
      <c r="I47" s="67">
        <f>'приложение № 4'!J571</f>
        <v>9356682.52</v>
      </c>
    </row>
    <row r="48" spans="1:9" ht="18.75">
      <c r="A48" s="71" t="s">
        <v>316</v>
      </c>
      <c r="B48" s="68" t="s">
        <v>460</v>
      </c>
      <c r="C48" s="68" t="s">
        <v>477</v>
      </c>
      <c r="D48" s="68" t="s">
        <v>115</v>
      </c>
      <c r="E48" s="68" t="s">
        <v>317</v>
      </c>
      <c r="F48" s="67">
        <f>F49+F50</f>
        <v>1228800</v>
      </c>
      <c r="G48" s="67">
        <f>G49+G50</f>
        <v>-67288.34000000008</v>
      </c>
      <c r="H48" s="67">
        <f>H49+H50</f>
        <v>1161511.66</v>
      </c>
      <c r="I48" s="67">
        <f>I49+I50</f>
        <v>1161511.66</v>
      </c>
    </row>
    <row r="49" spans="1:9" s="157" customFormat="1" ht="75" customHeight="1" hidden="1">
      <c r="A49" s="155" t="s">
        <v>52</v>
      </c>
      <c r="B49" s="148" t="s">
        <v>460</v>
      </c>
      <c r="C49" s="148" t="s">
        <v>477</v>
      </c>
      <c r="D49" s="143" t="s">
        <v>115</v>
      </c>
      <c r="E49" s="148" t="s">
        <v>51</v>
      </c>
      <c r="F49" s="156">
        <f>'приложение № 4'!G573</f>
        <v>0</v>
      </c>
      <c r="G49" s="156">
        <f>'приложение № 4'!H573</f>
        <v>0</v>
      </c>
      <c r="H49" s="156">
        <f>'приложение № 4'!I573</f>
        <v>0</v>
      </c>
      <c r="I49" s="156">
        <f>'приложение № 4'!J573</f>
        <v>0</v>
      </c>
    </row>
    <row r="50" spans="1:9" ht="18.75">
      <c r="A50" s="71" t="s">
        <v>251</v>
      </c>
      <c r="B50" s="68" t="s">
        <v>460</v>
      </c>
      <c r="C50" s="68" t="s">
        <v>477</v>
      </c>
      <c r="D50" s="68" t="s">
        <v>115</v>
      </c>
      <c r="E50" s="68" t="s">
        <v>318</v>
      </c>
      <c r="F50" s="67">
        <f>'приложение № 4'!G574</f>
        <v>1228800</v>
      </c>
      <c r="G50" s="67">
        <f>'приложение № 4'!H574</f>
        <v>-67288.34000000008</v>
      </c>
      <c r="H50" s="67">
        <f>'приложение № 4'!I574</f>
        <v>1161511.66</v>
      </c>
      <c r="I50" s="67">
        <f>'приложение № 4'!J574</f>
        <v>1161511.66</v>
      </c>
    </row>
    <row r="51" spans="1:9" ht="75">
      <c r="A51" s="23" t="s">
        <v>302</v>
      </c>
      <c r="B51" s="68" t="s">
        <v>460</v>
      </c>
      <c r="C51" s="68" t="s">
        <v>477</v>
      </c>
      <c r="D51" s="66" t="s">
        <v>360</v>
      </c>
      <c r="E51" s="68" t="s">
        <v>469</v>
      </c>
      <c r="F51" s="67">
        <f>F52+F53</f>
        <v>18086293</v>
      </c>
      <c r="G51" s="67">
        <f>G52+G53</f>
        <v>0</v>
      </c>
      <c r="H51" s="67">
        <f>H52+H53</f>
        <v>18086293</v>
      </c>
      <c r="I51" s="67">
        <f>I52+I53</f>
        <v>18086293</v>
      </c>
    </row>
    <row r="52" spans="1:9" ht="56.25">
      <c r="A52" s="70" t="s">
        <v>224</v>
      </c>
      <c r="B52" s="68" t="s">
        <v>460</v>
      </c>
      <c r="C52" s="68" t="s">
        <v>477</v>
      </c>
      <c r="D52" s="66" t="s">
        <v>360</v>
      </c>
      <c r="E52" s="68" t="s">
        <v>311</v>
      </c>
      <c r="F52" s="67">
        <f>'приложение № 4'!G576</f>
        <v>17622691</v>
      </c>
      <c r="G52" s="67">
        <f>'приложение № 4'!H576</f>
        <v>0</v>
      </c>
      <c r="H52" s="67">
        <f>'приложение № 4'!I576</f>
        <v>17622691</v>
      </c>
      <c r="I52" s="67">
        <f>'приложение № 4'!J576</f>
        <v>17622691</v>
      </c>
    </row>
    <row r="53" spans="1:9" ht="18.75">
      <c r="A53" s="70" t="s">
        <v>225</v>
      </c>
      <c r="B53" s="68" t="s">
        <v>460</v>
      </c>
      <c r="C53" s="68" t="s">
        <v>477</v>
      </c>
      <c r="D53" s="66" t="s">
        <v>360</v>
      </c>
      <c r="E53" s="68" t="s">
        <v>312</v>
      </c>
      <c r="F53" s="67">
        <f>'приложение № 4'!G577</f>
        <v>463602</v>
      </c>
      <c r="G53" s="67">
        <f>'приложение № 4'!H577</f>
        <v>0</v>
      </c>
      <c r="H53" s="67">
        <f>'приложение № 4'!I577</f>
        <v>463602</v>
      </c>
      <c r="I53" s="67">
        <f>'приложение № 4'!J577</f>
        <v>463602</v>
      </c>
    </row>
    <row r="54" spans="1:9" ht="37.5">
      <c r="A54" s="65" t="s">
        <v>406</v>
      </c>
      <c r="B54" s="68" t="s">
        <v>460</v>
      </c>
      <c r="C54" s="68" t="s">
        <v>477</v>
      </c>
      <c r="D54" s="68" t="s">
        <v>480</v>
      </c>
      <c r="E54" s="68" t="s">
        <v>469</v>
      </c>
      <c r="F54" s="67">
        <f>F55</f>
        <v>1855068</v>
      </c>
      <c r="G54" s="67">
        <f>G55</f>
        <v>56723.25</v>
      </c>
      <c r="H54" s="67">
        <f>H55</f>
        <v>1911791.25</v>
      </c>
      <c r="I54" s="67">
        <f>I55</f>
        <v>1911791.25</v>
      </c>
    </row>
    <row r="55" spans="1:9" ht="56.25">
      <c r="A55" s="70" t="s">
        <v>224</v>
      </c>
      <c r="B55" s="68" t="s">
        <v>460</v>
      </c>
      <c r="C55" s="68" t="s">
        <v>477</v>
      </c>
      <c r="D55" s="68" t="s">
        <v>480</v>
      </c>
      <c r="E55" s="68" t="s">
        <v>311</v>
      </c>
      <c r="F55" s="67">
        <f>'приложение № 4'!G579</f>
        <v>1855068</v>
      </c>
      <c r="G55" s="67">
        <f>'приложение № 4'!H579</f>
        <v>56723.25</v>
      </c>
      <c r="H55" s="67">
        <f>'приложение № 4'!I579</f>
        <v>1911791.25</v>
      </c>
      <c r="I55" s="67">
        <f>'приложение № 4'!J579</f>
        <v>1911791.25</v>
      </c>
    </row>
    <row r="56" spans="1:9" ht="18.75">
      <c r="A56" s="40" t="s">
        <v>5</v>
      </c>
      <c r="B56" s="13" t="s">
        <v>460</v>
      </c>
      <c r="C56" s="13" t="s">
        <v>477</v>
      </c>
      <c r="D56" s="11" t="s">
        <v>10</v>
      </c>
      <c r="E56" s="13" t="s">
        <v>469</v>
      </c>
      <c r="F56" s="109">
        <f>F57+F60+F62</f>
        <v>0</v>
      </c>
      <c r="G56" s="109">
        <f>G57+G60+G62</f>
        <v>3730588.66</v>
      </c>
      <c r="H56" s="109">
        <f>H57+H60+H62</f>
        <v>3730588.66</v>
      </c>
      <c r="I56" s="109">
        <f>I57+I60+I62</f>
        <v>3729888.66</v>
      </c>
    </row>
    <row r="57" spans="1:9" ht="18.75">
      <c r="A57" s="40" t="s">
        <v>17</v>
      </c>
      <c r="B57" s="13" t="s">
        <v>460</v>
      </c>
      <c r="C57" s="13" t="s">
        <v>477</v>
      </c>
      <c r="D57" s="11" t="s">
        <v>11</v>
      </c>
      <c r="E57" s="13" t="s">
        <v>469</v>
      </c>
      <c r="F57" s="109">
        <f>F58+F59</f>
        <v>0</v>
      </c>
      <c r="G57" s="109">
        <f>G58+G59</f>
        <v>388888.32999999996</v>
      </c>
      <c r="H57" s="109">
        <f>H58+H59</f>
        <v>388888.32999999996</v>
      </c>
      <c r="I57" s="109">
        <f>I58+I59</f>
        <v>388888.32999999996</v>
      </c>
    </row>
    <row r="58" spans="1:9" ht="56.25">
      <c r="A58" s="1" t="s">
        <v>534</v>
      </c>
      <c r="B58" s="13" t="s">
        <v>460</v>
      </c>
      <c r="C58" s="13" t="s">
        <v>477</v>
      </c>
      <c r="D58" s="11" t="s">
        <v>11</v>
      </c>
      <c r="E58" s="13" t="s">
        <v>311</v>
      </c>
      <c r="F58" s="109">
        <f>'приложение № 4'!G582</f>
        <v>0</v>
      </c>
      <c r="G58" s="109">
        <f>'приложение № 4'!H582</f>
        <v>199398</v>
      </c>
      <c r="H58" s="109">
        <f>'приложение № 4'!I582</f>
        <v>199398</v>
      </c>
      <c r="I58" s="109">
        <f>'приложение № 4'!J582</f>
        <v>199398</v>
      </c>
    </row>
    <row r="59" spans="1:9" ht="18.75">
      <c r="A59" s="40" t="s">
        <v>313</v>
      </c>
      <c r="B59" s="13" t="s">
        <v>460</v>
      </c>
      <c r="C59" s="13" t="s">
        <v>477</v>
      </c>
      <c r="D59" s="11" t="s">
        <v>11</v>
      </c>
      <c r="E59" s="13" t="s">
        <v>312</v>
      </c>
      <c r="F59" s="109">
        <f>'приложение № 4'!G583</f>
        <v>0</v>
      </c>
      <c r="G59" s="109">
        <f>'приложение № 4'!H583</f>
        <v>189490.33</v>
      </c>
      <c r="H59" s="109">
        <f>'приложение № 4'!I583</f>
        <v>189490.33</v>
      </c>
      <c r="I59" s="109">
        <f>'приложение № 4'!J583</f>
        <v>189490.33</v>
      </c>
    </row>
    <row r="60" spans="1:9" ht="37.5">
      <c r="A60" s="40" t="s">
        <v>18</v>
      </c>
      <c r="B60" s="13" t="s">
        <v>460</v>
      </c>
      <c r="C60" s="13" t="s">
        <v>477</v>
      </c>
      <c r="D60" s="11" t="s">
        <v>12</v>
      </c>
      <c r="E60" s="13" t="s">
        <v>469</v>
      </c>
      <c r="F60" s="109">
        <f>F61</f>
        <v>0</v>
      </c>
      <c r="G60" s="109">
        <f>G61</f>
        <v>770067.37</v>
      </c>
      <c r="H60" s="109">
        <f>H61</f>
        <v>770067.37</v>
      </c>
      <c r="I60" s="109">
        <f>I61</f>
        <v>769367.37</v>
      </c>
    </row>
    <row r="61" spans="1:9" ht="18.75">
      <c r="A61" s="40" t="s">
        <v>313</v>
      </c>
      <c r="B61" s="13" t="s">
        <v>460</v>
      </c>
      <c r="C61" s="13" t="s">
        <v>477</v>
      </c>
      <c r="D61" s="11" t="s">
        <v>12</v>
      </c>
      <c r="E61" s="13" t="s">
        <v>312</v>
      </c>
      <c r="F61" s="109">
        <f>'приложение № 4'!G585</f>
        <v>0</v>
      </c>
      <c r="G61" s="109">
        <f>'приложение № 4'!H585</f>
        <v>770067.37</v>
      </c>
      <c r="H61" s="109">
        <f>'приложение № 4'!I585</f>
        <v>770067.37</v>
      </c>
      <c r="I61" s="109">
        <f>'приложение № 4'!J585</f>
        <v>769367.37</v>
      </c>
    </row>
    <row r="62" spans="1:9" ht="18.75">
      <c r="A62" s="131" t="s">
        <v>6</v>
      </c>
      <c r="B62" s="13" t="s">
        <v>460</v>
      </c>
      <c r="C62" s="13" t="s">
        <v>477</v>
      </c>
      <c r="D62" s="11" t="s">
        <v>16</v>
      </c>
      <c r="E62" s="13" t="s">
        <v>469</v>
      </c>
      <c r="F62" s="109">
        <f>F63</f>
        <v>0</v>
      </c>
      <c r="G62" s="109">
        <f aca="true" t="shared" si="2" ref="F62:I64">G63</f>
        <v>2571632.96</v>
      </c>
      <c r="H62" s="109">
        <f t="shared" si="2"/>
        <v>2571632.96</v>
      </c>
      <c r="I62" s="109">
        <f t="shared" si="2"/>
        <v>2571632.96</v>
      </c>
    </row>
    <row r="63" spans="1:9" ht="18.75">
      <c r="A63" s="39" t="s">
        <v>316</v>
      </c>
      <c r="B63" s="13" t="s">
        <v>460</v>
      </c>
      <c r="C63" s="13" t="s">
        <v>477</v>
      </c>
      <c r="D63" s="11" t="s">
        <v>16</v>
      </c>
      <c r="E63" s="13" t="s">
        <v>317</v>
      </c>
      <c r="F63" s="109">
        <f t="shared" si="2"/>
        <v>0</v>
      </c>
      <c r="G63" s="109">
        <f t="shared" si="2"/>
        <v>2571632.96</v>
      </c>
      <c r="H63" s="109">
        <f t="shared" si="2"/>
        <v>2571632.96</v>
      </c>
      <c r="I63" s="109">
        <f t="shared" si="2"/>
        <v>2571632.96</v>
      </c>
    </row>
    <row r="64" spans="1:9" ht="18.75">
      <c r="A64" s="131" t="s">
        <v>6</v>
      </c>
      <c r="B64" s="13" t="s">
        <v>460</v>
      </c>
      <c r="C64" s="13" t="s">
        <v>477</v>
      </c>
      <c r="D64" s="11" t="s">
        <v>4</v>
      </c>
      <c r="E64" s="13" t="s">
        <v>7</v>
      </c>
      <c r="F64" s="109">
        <f t="shared" si="2"/>
        <v>0</v>
      </c>
      <c r="G64" s="109">
        <f t="shared" si="2"/>
        <v>2571632.96</v>
      </c>
      <c r="H64" s="109">
        <f t="shared" si="2"/>
        <v>2571632.96</v>
      </c>
      <c r="I64" s="109">
        <f t="shared" si="2"/>
        <v>2571632.96</v>
      </c>
    </row>
    <row r="65" spans="1:9" ht="75">
      <c r="A65" s="128" t="s">
        <v>52</v>
      </c>
      <c r="B65" s="13" t="s">
        <v>460</v>
      </c>
      <c r="C65" s="13" t="s">
        <v>477</v>
      </c>
      <c r="D65" s="11" t="s">
        <v>16</v>
      </c>
      <c r="E65" s="13" t="s">
        <v>51</v>
      </c>
      <c r="F65" s="67">
        <f>'приложение № 4'!G589</f>
        <v>0</v>
      </c>
      <c r="G65" s="67">
        <f>'приложение № 4'!H589</f>
        <v>2571632.96</v>
      </c>
      <c r="H65" s="67">
        <f>'приложение № 4'!I589</f>
        <v>2571632.96</v>
      </c>
      <c r="I65" s="67">
        <f>'приложение № 4'!J589</f>
        <v>2571632.96</v>
      </c>
    </row>
    <row r="66" spans="1:9" ht="37.5">
      <c r="A66" s="65" t="s">
        <v>393</v>
      </c>
      <c r="B66" s="66" t="s">
        <v>460</v>
      </c>
      <c r="C66" s="66" t="s">
        <v>461</v>
      </c>
      <c r="D66" s="68" t="s">
        <v>468</v>
      </c>
      <c r="E66" s="66" t="s">
        <v>469</v>
      </c>
      <c r="F66" s="67">
        <f>F67+F86+F89</f>
        <v>12732269</v>
      </c>
      <c r="G66" s="67">
        <f>G67+G86+G89</f>
        <v>350465.00000000035</v>
      </c>
      <c r="H66" s="67">
        <f>H67+H86+H89</f>
        <v>13082734</v>
      </c>
      <c r="I66" s="67">
        <f>I67+I86+I89</f>
        <v>13065247.09</v>
      </c>
    </row>
    <row r="67" spans="1:9" ht="37.5">
      <c r="A67" s="65" t="s">
        <v>473</v>
      </c>
      <c r="B67" s="66" t="s">
        <v>460</v>
      </c>
      <c r="C67" s="66" t="s">
        <v>461</v>
      </c>
      <c r="D67" s="66" t="s">
        <v>446</v>
      </c>
      <c r="E67" s="66" t="s">
        <v>469</v>
      </c>
      <c r="F67" s="67">
        <f>F68+F84</f>
        <v>12688769</v>
      </c>
      <c r="G67" s="67">
        <f>G68+G84</f>
        <v>274596.00000000035</v>
      </c>
      <c r="H67" s="67">
        <f>H68+H84</f>
        <v>12963365</v>
      </c>
      <c r="I67" s="67">
        <f>I68+I84</f>
        <v>12952442.09</v>
      </c>
    </row>
    <row r="68" spans="1:9" ht="18.75">
      <c r="A68" s="65" t="s">
        <v>459</v>
      </c>
      <c r="B68" s="66" t="s">
        <v>460</v>
      </c>
      <c r="C68" s="66" t="s">
        <v>461</v>
      </c>
      <c r="D68" s="68" t="s">
        <v>479</v>
      </c>
      <c r="E68" s="66" t="s">
        <v>469</v>
      </c>
      <c r="F68" s="67">
        <f>F69+F74+F79+F82</f>
        <v>10277709</v>
      </c>
      <c r="G68" s="67">
        <f>G69+G74+G79+G82</f>
        <v>235314.24000000057</v>
      </c>
      <c r="H68" s="67">
        <f>H69+H74+H79+H82</f>
        <v>10513023.24</v>
      </c>
      <c r="I68" s="67">
        <f>I69+I74+I79+I82</f>
        <v>10502100.34</v>
      </c>
    </row>
    <row r="69" spans="1:9" ht="18.75">
      <c r="A69" s="65" t="s">
        <v>403</v>
      </c>
      <c r="B69" s="68" t="s">
        <v>460</v>
      </c>
      <c r="C69" s="68" t="s">
        <v>461</v>
      </c>
      <c r="D69" s="68" t="s">
        <v>115</v>
      </c>
      <c r="E69" s="68" t="s">
        <v>469</v>
      </c>
      <c r="F69" s="67">
        <f>F70+F71+F72</f>
        <v>2216988</v>
      </c>
      <c r="G69" s="67">
        <f>G70+G71+G72</f>
        <v>-2198588.63</v>
      </c>
      <c r="H69" s="67">
        <f>H70+H71+H72</f>
        <v>18399.37</v>
      </c>
      <c r="I69" s="67">
        <f>I70+I71+I72</f>
        <v>18399.37</v>
      </c>
    </row>
    <row r="70" spans="1:9" ht="56.25">
      <c r="A70" s="36" t="s">
        <v>273</v>
      </c>
      <c r="B70" s="68" t="s">
        <v>460</v>
      </c>
      <c r="C70" s="68" t="s">
        <v>461</v>
      </c>
      <c r="D70" s="68" t="s">
        <v>115</v>
      </c>
      <c r="E70" s="68" t="s">
        <v>311</v>
      </c>
      <c r="F70" s="67">
        <f>'приложение № 4'!G939+'приложение № 4'!G594</f>
        <v>1523957</v>
      </c>
      <c r="G70" s="67">
        <f>'приложение № 4'!H939+'приложение № 4'!H594</f>
        <v>-1505557.63</v>
      </c>
      <c r="H70" s="67">
        <f>'приложение № 4'!I939+'приложение № 4'!I594</f>
        <v>18399.37</v>
      </c>
      <c r="I70" s="67">
        <f>'приложение № 4'!J939+'приложение № 4'!J594</f>
        <v>18399.37</v>
      </c>
    </row>
    <row r="71" spans="1:9" s="157" customFormat="1" ht="18.75" customHeight="1" hidden="1">
      <c r="A71" s="158" t="s">
        <v>274</v>
      </c>
      <c r="B71" s="159" t="s">
        <v>460</v>
      </c>
      <c r="C71" s="159" t="s">
        <v>461</v>
      </c>
      <c r="D71" s="159" t="s">
        <v>115</v>
      </c>
      <c r="E71" s="159" t="s">
        <v>312</v>
      </c>
      <c r="F71" s="156">
        <f>'приложение № 4'!G940</f>
        <v>691415</v>
      </c>
      <c r="G71" s="156">
        <f>'приложение № 4'!H940</f>
        <v>-691415</v>
      </c>
      <c r="H71" s="156">
        <f>'приложение № 4'!I940</f>
        <v>0</v>
      </c>
      <c r="I71" s="156">
        <f>'приложение № 4'!J940</f>
        <v>0</v>
      </c>
    </row>
    <row r="72" spans="1:9" s="157" customFormat="1" ht="18.75" customHeight="1" hidden="1">
      <c r="A72" s="158" t="s">
        <v>316</v>
      </c>
      <c r="B72" s="159" t="s">
        <v>460</v>
      </c>
      <c r="C72" s="159" t="s">
        <v>461</v>
      </c>
      <c r="D72" s="159" t="s">
        <v>115</v>
      </c>
      <c r="E72" s="159" t="s">
        <v>317</v>
      </c>
      <c r="F72" s="156">
        <f>F73</f>
        <v>1616</v>
      </c>
      <c r="G72" s="156">
        <f>G73</f>
        <v>-1616</v>
      </c>
      <c r="H72" s="156">
        <f>H73</f>
        <v>0</v>
      </c>
      <c r="I72" s="156">
        <f>I73</f>
        <v>0</v>
      </c>
    </row>
    <row r="73" spans="1:9" s="157" customFormat="1" ht="18.75" customHeight="1" hidden="1">
      <c r="A73" s="158" t="s">
        <v>251</v>
      </c>
      <c r="B73" s="159" t="s">
        <v>460</v>
      </c>
      <c r="C73" s="159" t="s">
        <v>461</v>
      </c>
      <c r="D73" s="159" t="s">
        <v>115</v>
      </c>
      <c r="E73" s="159" t="s">
        <v>318</v>
      </c>
      <c r="F73" s="156">
        <f>'приложение № 4'!G942</f>
        <v>1616</v>
      </c>
      <c r="G73" s="156">
        <f>'приложение № 4'!H942</f>
        <v>-1616</v>
      </c>
      <c r="H73" s="156">
        <f>'приложение № 4'!I942</f>
        <v>0</v>
      </c>
      <c r="I73" s="156">
        <f>'приложение № 4'!J942</f>
        <v>0</v>
      </c>
    </row>
    <row r="74" spans="1:9" ht="18.75">
      <c r="A74" s="95" t="s">
        <v>48</v>
      </c>
      <c r="B74" s="13" t="s">
        <v>460</v>
      </c>
      <c r="C74" s="13" t="s">
        <v>461</v>
      </c>
      <c r="D74" s="11" t="s">
        <v>47</v>
      </c>
      <c r="E74" s="13" t="s">
        <v>469</v>
      </c>
      <c r="F74" s="67">
        <f>F75+F76+F77</f>
        <v>0</v>
      </c>
      <c r="G74" s="67">
        <f>G75+G76+G77</f>
        <v>2433902.87</v>
      </c>
      <c r="H74" s="67">
        <f>H75+H76+H77</f>
        <v>2433902.87</v>
      </c>
      <c r="I74" s="67">
        <f>I75+I76+I77</f>
        <v>2422979.97</v>
      </c>
    </row>
    <row r="75" spans="1:9" ht="56.25">
      <c r="A75" s="39" t="s">
        <v>273</v>
      </c>
      <c r="B75" s="13" t="s">
        <v>460</v>
      </c>
      <c r="C75" s="13" t="s">
        <v>461</v>
      </c>
      <c r="D75" s="11" t="s">
        <v>47</v>
      </c>
      <c r="E75" s="13" t="s">
        <v>311</v>
      </c>
      <c r="F75" s="67">
        <f>'приложение № 4'!G944</f>
        <v>0</v>
      </c>
      <c r="G75" s="67">
        <f>'приложение № 4'!H944</f>
        <v>1901907.53</v>
      </c>
      <c r="H75" s="67">
        <f>'приложение № 4'!I944</f>
        <v>1901907.53</v>
      </c>
      <c r="I75" s="67">
        <f>'приложение № 4'!J944</f>
        <v>1890985.07</v>
      </c>
    </row>
    <row r="76" spans="1:9" ht="18.75">
      <c r="A76" s="95" t="s">
        <v>274</v>
      </c>
      <c r="B76" s="13" t="s">
        <v>460</v>
      </c>
      <c r="C76" s="13" t="s">
        <v>461</v>
      </c>
      <c r="D76" s="11" t="s">
        <v>47</v>
      </c>
      <c r="E76" s="13" t="s">
        <v>312</v>
      </c>
      <c r="F76" s="67">
        <f>'приложение № 4'!G945</f>
        <v>0</v>
      </c>
      <c r="G76" s="67">
        <f>'приложение № 4'!H945</f>
        <v>531952.34</v>
      </c>
      <c r="H76" s="67">
        <f>'приложение № 4'!I945</f>
        <v>531952.34</v>
      </c>
      <c r="I76" s="67">
        <f>'приложение № 4'!J945</f>
        <v>531951.9</v>
      </c>
    </row>
    <row r="77" spans="1:9" ht="18.75">
      <c r="A77" s="95" t="s">
        <v>316</v>
      </c>
      <c r="B77" s="13" t="s">
        <v>460</v>
      </c>
      <c r="C77" s="13" t="s">
        <v>461</v>
      </c>
      <c r="D77" s="11" t="s">
        <v>47</v>
      </c>
      <c r="E77" s="13" t="s">
        <v>317</v>
      </c>
      <c r="F77" s="67">
        <f>F78</f>
        <v>0</v>
      </c>
      <c r="G77" s="67">
        <f>G78</f>
        <v>43</v>
      </c>
      <c r="H77" s="67">
        <f>H78</f>
        <v>43</v>
      </c>
      <c r="I77" s="67">
        <f>I78</f>
        <v>43</v>
      </c>
    </row>
    <row r="78" spans="1:9" ht="18.75">
      <c r="A78" s="95" t="s">
        <v>251</v>
      </c>
      <c r="B78" s="13" t="s">
        <v>460</v>
      </c>
      <c r="C78" s="13" t="s">
        <v>461</v>
      </c>
      <c r="D78" s="11" t="s">
        <v>47</v>
      </c>
      <c r="E78" s="13" t="s">
        <v>318</v>
      </c>
      <c r="F78" s="67">
        <f>'приложение № 4'!G947</f>
        <v>0</v>
      </c>
      <c r="G78" s="67">
        <f>'приложение № 4'!H947</f>
        <v>43</v>
      </c>
      <c r="H78" s="67">
        <f>'приложение № 4'!I947</f>
        <v>43</v>
      </c>
      <c r="I78" s="67">
        <f>'приложение № 4'!J947</f>
        <v>43</v>
      </c>
    </row>
    <row r="79" spans="1:9" ht="37.5">
      <c r="A79" s="65" t="s">
        <v>351</v>
      </c>
      <c r="B79" s="68" t="s">
        <v>460</v>
      </c>
      <c r="C79" s="66" t="s">
        <v>461</v>
      </c>
      <c r="D79" s="66" t="s">
        <v>361</v>
      </c>
      <c r="E79" s="68" t="s">
        <v>469</v>
      </c>
      <c r="F79" s="67">
        <f>F80+F81</f>
        <v>6626100</v>
      </c>
      <c r="G79" s="67">
        <f>G80+G81</f>
        <v>3.4924596548080444E-10</v>
      </c>
      <c r="H79" s="67">
        <f>H80+H81</f>
        <v>6626100</v>
      </c>
      <c r="I79" s="67">
        <f>I80+I81</f>
        <v>6626100</v>
      </c>
    </row>
    <row r="80" spans="1:9" ht="56.25">
      <c r="A80" s="70" t="s">
        <v>224</v>
      </c>
      <c r="B80" s="68" t="s">
        <v>460</v>
      </c>
      <c r="C80" s="66" t="s">
        <v>461</v>
      </c>
      <c r="D80" s="66" t="s">
        <v>361</v>
      </c>
      <c r="E80" s="68" t="s">
        <v>311</v>
      </c>
      <c r="F80" s="67">
        <f>'приложение № 4'!G596</f>
        <v>5913345</v>
      </c>
      <c r="G80" s="67">
        <f>'приложение № 4'!H596</f>
        <v>252882.40000000037</v>
      </c>
      <c r="H80" s="67">
        <f>'приложение № 4'!I596</f>
        <v>6166227.4</v>
      </c>
      <c r="I80" s="67">
        <f>'приложение № 4'!J596</f>
        <v>6166227.4</v>
      </c>
    </row>
    <row r="81" spans="1:9" ht="18.75">
      <c r="A81" s="70" t="s">
        <v>225</v>
      </c>
      <c r="B81" s="68" t="s">
        <v>460</v>
      </c>
      <c r="C81" s="66" t="s">
        <v>461</v>
      </c>
      <c r="D81" s="66" t="s">
        <v>361</v>
      </c>
      <c r="E81" s="68" t="s">
        <v>312</v>
      </c>
      <c r="F81" s="67">
        <f>'приложение № 4'!G597</f>
        <v>712755</v>
      </c>
      <c r="G81" s="67">
        <f>'приложение № 4'!H597</f>
        <v>-252882.40000000002</v>
      </c>
      <c r="H81" s="67">
        <f>'приложение № 4'!I597</f>
        <v>459872.6</v>
      </c>
      <c r="I81" s="67">
        <f>'приложение № 4'!J597</f>
        <v>459872.6</v>
      </c>
    </row>
    <row r="82" spans="1:9" ht="75">
      <c r="A82" s="23" t="s">
        <v>302</v>
      </c>
      <c r="B82" s="68" t="s">
        <v>460</v>
      </c>
      <c r="C82" s="68" t="s">
        <v>461</v>
      </c>
      <c r="D82" s="66" t="s">
        <v>360</v>
      </c>
      <c r="E82" s="68" t="s">
        <v>469</v>
      </c>
      <c r="F82" s="67">
        <f>F83</f>
        <v>1434621</v>
      </c>
      <c r="G82" s="67">
        <f>G83</f>
        <v>0</v>
      </c>
      <c r="H82" s="67">
        <f>H83</f>
        <v>1434621</v>
      </c>
      <c r="I82" s="67">
        <f>I83</f>
        <v>1434621</v>
      </c>
    </row>
    <row r="83" spans="1:9" ht="56.25">
      <c r="A83" s="36" t="s">
        <v>273</v>
      </c>
      <c r="B83" s="68" t="s">
        <v>460</v>
      </c>
      <c r="C83" s="68" t="s">
        <v>461</v>
      </c>
      <c r="D83" s="66" t="s">
        <v>360</v>
      </c>
      <c r="E83" s="68" t="s">
        <v>311</v>
      </c>
      <c r="F83" s="67">
        <f>'приложение № 4'!G949</f>
        <v>1434621</v>
      </c>
      <c r="G83" s="67">
        <f>'приложение № 4'!H949</f>
        <v>0</v>
      </c>
      <c r="H83" s="67">
        <f>'приложение № 4'!I949</f>
        <v>1434621</v>
      </c>
      <c r="I83" s="67">
        <f>'приложение № 4'!J949</f>
        <v>1434621</v>
      </c>
    </row>
    <row r="84" spans="1:9" ht="18.75" customHeight="1">
      <c r="A84" s="72" t="s">
        <v>394</v>
      </c>
      <c r="B84" s="66" t="s">
        <v>460</v>
      </c>
      <c r="C84" s="66" t="s">
        <v>461</v>
      </c>
      <c r="D84" s="73" t="s">
        <v>395</v>
      </c>
      <c r="E84" s="73" t="s">
        <v>469</v>
      </c>
      <c r="F84" s="67">
        <f>F85</f>
        <v>2411060</v>
      </c>
      <c r="G84" s="67">
        <f>G85</f>
        <v>39281.75999999978</v>
      </c>
      <c r="H84" s="67">
        <f>H85</f>
        <v>2450341.76</v>
      </c>
      <c r="I84" s="67">
        <f>I85</f>
        <v>2450341.75</v>
      </c>
    </row>
    <row r="85" spans="1:9" ht="56.25">
      <c r="A85" s="36" t="s">
        <v>273</v>
      </c>
      <c r="B85" s="66" t="s">
        <v>460</v>
      </c>
      <c r="C85" s="66" t="s">
        <v>461</v>
      </c>
      <c r="D85" s="73" t="s">
        <v>395</v>
      </c>
      <c r="E85" s="74" t="s">
        <v>311</v>
      </c>
      <c r="F85" s="67">
        <f>'приложение № 4'!G951</f>
        <v>2411060</v>
      </c>
      <c r="G85" s="67">
        <f>'приложение № 4'!H951</f>
        <v>39281.75999999978</v>
      </c>
      <c r="H85" s="67">
        <f>'приложение № 4'!I951</f>
        <v>2450341.76</v>
      </c>
      <c r="I85" s="67">
        <f>'приложение № 4'!J951</f>
        <v>2450341.75</v>
      </c>
    </row>
    <row r="86" spans="1:9" ht="18.75">
      <c r="A86" s="69" t="s">
        <v>253</v>
      </c>
      <c r="B86" s="68" t="s">
        <v>460</v>
      </c>
      <c r="C86" s="68" t="s">
        <v>461</v>
      </c>
      <c r="D86" s="66" t="s">
        <v>489</v>
      </c>
      <c r="E86" s="68" t="s">
        <v>469</v>
      </c>
      <c r="F86" s="67">
        <f>F87</f>
        <v>43500</v>
      </c>
      <c r="G86" s="67">
        <f aca="true" t="shared" si="3" ref="F86:I87">G87</f>
        <v>-19500</v>
      </c>
      <c r="H86" s="67">
        <f t="shared" si="3"/>
        <v>24000</v>
      </c>
      <c r="I86" s="67">
        <f t="shared" si="3"/>
        <v>21000</v>
      </c>
    </row>
    <row r="87" spans="1:9" ht="37.5">
      <c r="A87" s="69" t="s">
        <v>509</v>
      </c>
      <c r="B87" s="68" t="s">
        <v>460</v>
      </c>
      <c r="C87" s="68" t="s">
        <v>461</v>
      </c>
      <c r="D87" s="66" t="s">
        <v>321</v>
      </c>
      <c r="E87" s="68" t="s">
        <v>469</v>
      </c>
      <c r="F87" s="67">
        <f t="shared" si="3"/>
        <v>43500</v>
      </c>
      <c r="G87" s="67">
        <f t="shared" si="3"/>
        <v>-19500</v>
      </c>
      <c r="H87" s="67">
        <f t="shared" si="3"/>
        <v>24000</v>
      </c>
      <c r="I87" s="67">
        <f t="shared" si="3"/>
        <v>21000</v>
      </c>
    </row>
    <row r="88" spans="1:9" ht="18.75">
      <c r="A88" s="69" t="s">
        <v>313</v>
      </c>
      <c r="B88" s="68" t="s">
        <v>460</v>
      </c>
      <c r="C88" s="68" t="s">
        <v>461</v>
      </c>
      <c r="D88" s="66" t="s">
        <v>321</v>
      </c>
      <c r="E88" s="68" t="s">
        <v>312</v>
      </c>
      <c r="F88" s="67">
        <f>'приложение № 4'!G954</f>
        <v>43500</v>
      </c>
      <c r="G88" s="67">
        <f>'приложение № 4'!H954</f>
        <v>-19500</v>
      </c>
      <c r="H88" s="67">
        <f>'приложение № 4'!I954</f>
        <v>24000</v>
      </c>
      <c r="I88" s="67">
        <f>'приложение № 4'!J954</f>
        <v>21000</v>
      </c>
    </row>
    <row r="89" spans="1:9" ht="18.75">
      <c r="A89" s="40" t="s">
        <v>5</v>
      </c>
      <c r="B89" s="13" t="s">
        <v>460</v>
      </c>
      <c r="C89" s="13" t="s">
        <v>461</v>
      </c>
      <c r="D89" s="11" t="s">
        <v>10</v>
      </c>
      <c r="E89" s="13" t="s">
        <v>469</v>
      </c>
      <c r="F89" s="109">
        <f>F90+F92</f>
        <v>0</v>
      </c>
      <c r="G89" s="109">
        <f>G90+G92</f>
        <v>95369</v>
      </c>
      <c r="H89" s="109">
        <f>H90+H92</f>
        <v>95369</v>
      </c>
      <c r="I89" s="109">
        <f>I90+I92</f>
        <v>91805</v>
      </c>
    </row>
    <row r="90" spans="1:9" ht="18.75">
      <c r="A90" s="40" t="s">
        <v>17</v>
      </c>
      <c r="B90" s="13" t="s">
        <v>460</v>
      </c>
      <c r="C90" s="13" t="s">
        <v>461</v>
      </c>
      <c r="D90" s="11" t="s">
        <v>11</v>
      </c>
      <c r="E90" s="13" t="s">
        <v>469</v>
      </c>
      <c r="F90" s="109">
        <f>F91</f>
        <v>0</v>
      </c>
      <c r="G90" s="109">
        <f>G91</f>
        <v>62600</v>
      </c>
      <c r="H90" s="109">
        <f>H91</f>
        <v>62600</v>
      </c>
      <c r="I90" s="109">
        <f>I91</f>
        <v>62600</v>
      </c>
    </row>
    <row r="91" spans="1:9" ht="56.25">
      <c r="A91" s="1" t="s">
        <v>534</v>
      </c>
      <c r="B91" s="13" t="s">
        <v>460</v>
      </c>
      <c r="C91" s="13" t="s">
        <v>461</v>
      </c>
      <c r="D91" s="11" t="s">
        <v>11</v>
      </c>
      <c r="E91" s="13" t="s">
        <v>311</v>
      </c>
      <c r="F91" s="109">
        <f>'приложение № 4'!G957</f>
        <v>0</v>
      </c>
      <c r="G91" s="109">
        <f>'приложение № 4'!H957</f>
        <v>62600</v>
      </c>
      <c r="H91" s="109">
        <f>'приложение № 4'!I957</f>
        <v>62600</v>
      </c>
      <c r="I91" s="109">
        <f>'приложение № 4'!J957</f>
        <v>62600</v>
      </c>
    </row>
    <row r="92" spans="1:9" ht="37.5">
      <c r="A92" s="40" t="s">
        <v>18</v>
      </c>
      <c r="B92" s="13" t="s">
        <v>460</v>
      </c>
      <c r="C92" s="13" t="s">
        <v>461</v>
      </c>
      <c r="D92" s="11" t="s">
        <v>12</v>
      </c>
      <c r="E92" s="13" t="s">
        <v>469</v>
      </c>
      <c r="F92" s="109">
        <f>F93</f>
        <v>0</v>
      </c>
      <c r="G92" s="109">
        <f>G93</f>
        <v>32769</v>
      </c>
      <c r="H92" s="109">
        <f>H93</f>
        <v>32769</v>
      </c>
      <c r="I92" s="109">
        <f>I93</f>
        <v>29205</v>
      </c>
    </row>
    <row r="93" spans="1:9" ht="18.75">
      <c r="A93" s="40" t="s">
        <v>313</v>
      </c>
      <c r="B93" s="13" t="s">
        <v>460</v>
      </c>
      <c r="C93" s="13" t="s">
        <v>461</v>
      </c>
      <c r="D93" s="11" t="s">
        <v>12</v>
      </c>
      <c r="E93" s="13" t="s">
        <v>312</v>
      </c>
      <c r="F93" s="67">
        <f>'приложение № 4'!G959</f>
        <v>0</v>
      </c>
      <c r="G93" s="67">
        <f>'приложение № 4'!H959</f>
        <v>32769</v>
      </c>
      <c r="H93" s="67">
        <f>'приложение № 4'!I959</f>
        <v>32769</v>
      </c>
      <c r="I93" s="67">
        <f>'приложение № 4'!J959</f>
        <v>29205</v>
      </c>
    </row>
    <row r="94" spans="1:9" s="157" customFormat="1" ht="18.75" customHeight="1" hidden="1">
      <c r="A94" s="160" t="s">
        <v>482</v>
      </c>
      <c r="B94" s="159" t="s">
        <v>460</v>
      </c>
      <c r="C94" s="159" t="s">
        <v>397</v>
      </c>
      <c r="D94" s="159" t="s">
        <v>468</v>
      </c>
      <c r="E94" s="159" t="s">
        <v>469</v>
      </c>
      <c r="F94" s="156">
        <f aca="true" t="shared" si="4" ref="F94:I97">F95</f>
        <v>500000</v>
      </c>
      <c r="G94" s="156">
        <f t="shared" si="4"/>
        <v>-500000</v>
      </c>
      <c r="H94" s="156">
        <f t="shared" si="4"/>
        <v>0</v>
      </c>
      <c r="I94" s="156">
        <f t="shared" si="4"/>
        <v>0</v>
      </c>
    </row>
    <row r="95" spans="1:9" s="157" customFormat="1" ht="18.75" customHeight="1" hidden="1">
      <c r="A95" s="160" t="s">
        <v>482</v>
      </c>
      <c r="B95" s="159" t="s">
        <v>460</v>
      </c>
      <c r="C95" s="159" t="s">
        <v>397</v>
      </c>
      <c r="D95" s="159" t="s">
        <v>116</v>
      </c>
      <c r="E95" s="159" t="s">
        <v>469</v>
      </c>
      <c r="F95" s="156">
        <f>F96</f>
        <v>500000</v>
      </c>
      <c r="G95" s="156">
        <f t="shared" si="4"/>
        <v>-500000</v>
      </c>
      <c r="H95" s="156">
        <f t="shared" si="4"/>
        <v>0</v>
      </c>
      <c r="I95" s="156">
        <f t="shared" si="4"/>
        <v>0</v>
      </c>
    </row>
    <row r="96" spans="1:9" s="157" customFormat="1" ht="18.75" customHeight="1" hidden="1">
      <c r="A96" s="160" t="s">
        <v>484</v>
      </c>
      <c r="B96" s="159" t="s">
        <v>460</v>
      </c>
      <c r="C96" s="159" t="s">
        <v>397</v>
      </c>
      <c r="D96" s="159" t="s">
        <v>117</v>
      </c>
      <c r="E96" s="159" t="s">
        <v>469</v>
      </c>
      <c r="F96" s="156">
        <f t="shared" si="4"/>
        <v>500000</v>
      </c>
      <c r="G96" s="156">
        <f t="shared" si="4"/>
        <v>-500000</v>
      </c>
      <c r="H96" s="156">
        <f t="shared" si="4"/>
        <v>0</v>
      </c>
      <c r="I96" s="156">
        <f t="shared" si="4"/>
        <v>0</v>
      </c>
    </row>
    <row r="97" spans="1:9" s="157" customFormat="1" ht="18.75" customHeight="1" hidden="1">
      <c r="A97" s="160" t="s">
        <v>316</v>
      </c>
      <c r="B97" s="159" t="s">
        <v>460</v>
      </c>
      <c r="C97" s="159" t="s">
        <v>397</v>
      </c>
      <c r="D97" s="159" t="s">
        <v>117</v>
      </c>
      <c r="E97" s="159" t="s">
        <v>317</v>
      </c>
      <c r="F97" s="156">
        <f t="shared" si="4"/>
        <v>500000</v>
      </c>
      <c r="G97" s="156">
        <f t="shared" si="4"/>
        <v>-500000</v>
      </c>
      <c r="H97" s="156">
        <f t="shared" si="4"/>
        <v>0</v>
      </c>
      <c r="I97" s="156">
        <f t="shared" si="4"/>
        <v>0</v>
      </c>
    </row>
    <row r="98" spans="1:9" s="157" customFormat="1" ht="18.75" customHeight="1" hidden="1">
      <c r="A98" s="160" t="s">
        <v>226</v>
      </c>
      <c r="B98" s="159" t="s">
        <v>460</v>
      </c>
      <c r="C98" s="159" t="s">
        <v>397</v>
      </c>
      <c r="D98" s="159" t="s">
        <v>117</v>
      </c>
      <c r="E98" s="159" t="s">
        <v>227</v>
      </c>
      <c r="F98" s="156">
        <f>'приложение № 4'!G602</f>
        <v>500000</v>
      </c>
      <c r="G98" s="156">
        <f>'приложение № 4'!H602</f>
        <v>-500000</v>
      </c>
      <c r="H98" s="156">
        <f>'приложение № 4'!I602</f>
        <v>0</v>
      </c>
      <c r="I98" s="156">
        <f>'приложение № 4'!J602</f>
        <v>0</v>
      </c>
    </row>
    <row r="99" spans="1:9" ht="18.75">
      <c r="A99" s="69" t="s">
        <v>485</v>
      </c>
      <c r="B99" s="68" t="s">
        <v>460</v>
      </c>
      <c r="C99" s="68" t="s">
        <v>332</v>
      </c>
      <c r="D99" s="68" t="s">
        <v>468</v>
      </c>
      <c r="E99" s="68" t="s">
        <v>469</v>
      </c>
      <c r="F99" s="67">
        <f>F100+F140+F118+F124+F127+F134</f>
        <v>30462623</v>
      </c>
      <c r="G99" s="67">
        <f>G100+G140+G118+G124+G127+G134</f>
        <v>1359464.9999999995</v>
      </c>
      <c r="H99" s="67">
        <f>H100+H140+H118+H124+H127+H134</f>
        <v>31822087.999999996</v>
      </c>
      <c r="I99" s="67">
        <f>I100+I140+I118+I124+I127+I134</f>
        <v>31306528.520000003</v>
      </c>
    </row>
    <row r="100" spans="1:9" ht="18.75">
      <c r="A100" s="69" t="s">
        <v>486</v>
      </c>
      <c r="B100" s="68" t="s">
        <v>460</v>
      </c>
      <c r="C100" s="68" t="s">
        <v>332</v>
      </c>
      <c r="D100" s="68" t="s">
        <v>446</v>
      </c>
      <c r="E100" s="68" t="s">
        <v>469</v>
      </c>
      <c r="F100" s="67">
        <f>F101</f>
        <v>21779507</v>
      </c>
      <c r="G100" s="67">
        <f>G101</f>
        <v>1096689.5799999994</v>
      </c>
      <c r="H100" s="67">
        <f>H101</f>
        <v>22876196.58</v>
      </c>
      <c r="I100" s="67">
        <f>I101</f>
        <v>22726733.340000004</v>
      </c>
    </row>
    <row r="101" spans="1:9" ht="18.75">
      <c r="A101" s="65" t="s">
        <v>459</v>
      </c>
      <c r="B101" s="68" t="s">
        <v>460</v>
      </c>
      <c r="C101" s="68" t="s">
        <v>332</v>
      </c>
      <c r="D101" s="66" t="s">
        <v>479</v>
      </c>
      <c r="E101" s="66" t="s">
        <v>469</v>
      </c>
      <c r="F101" s="67">
        <f>F107+F113+F115+F102+F110</f>
        <v>21779507</v>
      </c>
      <c r="G101" s="67">
        <f>G107+G113+G115+G102+G110</f>
        <v>1096689.5799999994</v>
      </c>
      <c r="H101" s="67">
        <f>H107+H113+H115+H102+H110</f>
        <v>22876196.58</v>
      </c>
      <c r="I101" s="67">
        <f>I107+I113+I115+I102+I110</f>
        <v>22726733.340000004</v>
      </c>
    </row>
    <row r="102" spans="1:9" ht="18.75">
      <c r="A102" s="65" t="s">
        <v>403</v>
      </c>
      <c r="B102" s="68" t="s">
        <v>460</v>
      </c>
      <c r="C102" s="68" t="s">
        <v>332</v>
      </c>
      <c r="D102" s="66" t="s">
        <v>115</v>
      </c>
      <c r="E102" s="68" t="s">
        <v>469</v>
      </c>
      <c r="F102" s="67">
        <f>F103+F104+F105</f>
        <v>15924914</v>
      </c>
      <c r="G102" s="67">
        <f>G103+G104+G105</f>
        <v>868589.5799999991</v>
      </c>
      <c r="H102" s="67">
        <f>H103+H104+H105</f>
        <v>16793503.58</v>
      </c>
      <c r="I102" s="67">
        <f>I103+I104+I105</f>
        <v>16644040.340000002</v>
      </c>
    </row>
    <row r="103" spans="1:9" ht="56.25">
      <c r="A103" s="36" t="s">
        <v>273</v>
      </c>
      <c r="B103" s="68" t="s">
        <v>460</v>
      </c>
      <c r="C103" s="68" t="s">
        <v>332</v>
      </c>
      <c r="D103" s="66" t="s">
        <v>115</v>
      </c>
      <c r="E103" s="68" t="s">
        <v>311</v>
      </c>
      <c r="F103" s="67">
        <f>'приложение № 4'!G764</f>
        <v>13391104</v>
      </c>
      <c r="G103" s="67">
        <f>'приложение № 4'!H764</f>
        <v>-144349.05000000075</v>
      </c>
      <c r="H103" s="67">
        <f>'приложение № 4'!I764</f>
        <v>13246754.95</v>
      </c>
      <c r="I103" s="67">
        <f>'приложение № 4'!J764</f>
        <v>13235576.17</v>
      </c>
    </row>
    <row r="104" spans="1:9" ht="18.75">
      <c r="A104" s="36" t="s">
        <v>274</v>
      </c>
      <c r="B104" s="68" t="s">
        <v>460</v>
      </c>
      <c r="C104" s="68" t="s">
        <v>332</v>
      </c>
      <c r="D104" s="66" t="s">
        <v>115</v>
      </c>
      <c r="E104" s="68" t="s">
        <v>312</v>
      </c>
      <c r="F104" s="67">
        <f>'приложение № 4'!G765</f>
        <v>2499562</v>
      </c>
      <c r="G104" s="67">
        <f>'приложение № 4'!H765</f>
        <v>1012938.6299999999</v>
      </c>
      <c r="H104" s="67">
        <f>'приложение № 4'!I765</f>
        <v>3512500.63</v>
      </c>
      <c r="I104" s="67">
        <f>'приложение № 4'!J765</f>
        <v>3380681.7</v>
      </c>
    </row>
    <row r="105" spans="1:9" ht="18.75">
      <c r="A105" s="71" t="s">
        <v>316</v>
      </c>
      <c r="B105" s="68" t="s">
        <v>460</v>
      </c>
      <c r="C105" s="68" t="s">
        <v>332</v>
      </c>
      <c r="D105" s="66" t="s">
        <v>115</v>
      </c>
      <c r="E105" s="68" t="s">
        <v>317</v>
      </c>
      <c r="F105" s="67">
        <f>F106</f>
        <v>34248</v>
      </c>
      <c r="G105" s="67">
        <f>G106</f>
        <v>0</v>
      </c>
      <c r="H105" s="67">
        <f>H106</f>
        <v>34248</v>
      </c>
      <c r="I105" s="67">
        <f>I106</f>
        <v>27782.47</v>
      </c>
    </row>
    <row r="106" spans="1:9" ht="18.75">
      <c r="A106" s="71" t="s">
        <v>251</v>
      </c>
      <c r="B106" s="68" t="s">
        <v>460</v>
      </c>
      <c r="C106" s="68" t="s">
        <v>332</v>
      </c>
      <c r="D106" s="66" t="s">
        <v>115</v>
      </c>
      <c r="E106" s="68" t="s">
        <v>318</v>
      </c>
      <c r="F106" s="67">
        <f>'приложение № 4'!G767</f>
        <v>34248</v>
      </c>
      <c r="G106" s="67">
        <f>'приложение № 4'!H767</f>
        <v>0</v>
      </c>
      <c r="H106" s="67">
        <f>'приложение № 4'!I767</f>
        <v>34248</v>
      </c>
      <c r="I106" s="67">
        <f>'приложение № 4'!J767</f>
        <v>27782.47</v>
      </c>
    </row>
    <row r="107" spans="1:9" ht="18.75">
      <c r="A107" s="65" t="s">
        <v>364</v>
      </c>
      <c r="B107" s="68" t="s">
        <v>460</v>
      </c>
      <c r="C107" s="68" t="s">
        <v>332</v>
      </c>
      <c r="D107" s="68" t="s">
        <v>365</v>
      </c>
      <c r="E107" s="68" t="s">
        <v>469</v>
      </c>
      <c r="F107" s="67">
        <f>F108+F109</f>
        <v>610900</v>
      </c>
      <c r="G107" s="67">
        <f>G108+G109</f>
        <v>0</v>
      </c>
      <c r="H107" s="67">
        <f>H108+H109</f>
        <v>610900</v>
      </c>
      <c r="I107" s="67">
        <f>I108+I109</f>
        <v>610900</v>
      </c>
    </row>
    <row r="108" spans="1:9" ht="56.25">
      <c r="A108" s="70" t="s">
        <v>224</v>
      </c>
      <c r="B108" s="68" t="s">
        <v>460</v>
      </c>
      <c r="C108" s="68" t="s">
        <v>332</v>
      </c>
      <c r="D108" s="68" t="s">
        <v>365</v>
      </c>
      <c r="E108" s="68" t="s">
        <v>311</v>
      </c>
      <c r="F108" s="67">
        <f>'приложение № 4'!G607</f>
        <v>592533</v>
      </c>
      <c r="G108" s="67">
        <f>'приложение № 4'!H607</f>
        <v>-100</v>
      </c>
      <c r="H108" s="67">
        <f>'приложение № 4'!I607</f>
        <v>592433</v>
      </c>
      <c r="I108" s="67">
        <f>'приложение № 4'!J607</f>
        <v>592433</v>
      </c>
    </row>
    <row r="109" spans="1:9" ht="18.75">
      <c r="A109" s="70" t="s">
        <v>225</v>
      </c>
      <c r="B109" s="68" t="s">
        <v>460</v>
      </c>
      <c r="C109" s="68" t="s">
        <v>332</v>
      </c>
      <c r="D109" s="68" t="s">
        <v>365</v>
      </c>
      <c r="E109" s="68" t="s">
        <v>312</v>
      </c>
      <c r="F109" s="67">
        <f>'приложение № 4'!G608</f>
        <v>18367</v>
      </c>
      <c r="G109" s="67">
        <f>'приложение № 4'!H608</f>
        <v>100</v>
      </c>
      <c r="H109" s="67">
        <f>'приложение № 4'!I608</f>
        <v>18467</v>
      </c>
      <c r="I109" s="67">
        <f>'приложение № 4'!J608</f>
        <v>18467</v>
      </c>
    </row>
    <row r="110" spans="1:9" ht="75">
      <c r="A110" s="23" t="s">
        <v>302</v>
      </c>
      <c r="B110" s="68" t="s">
        <v>460</v>
      </c>
      <c r="C110" s="68" t="s">
        <v>332</v>
      </c>
      <c r="D110" s="66" t="s">
        <v>360</v>
      </c>
      <c r="E110" s="68" t="s">
        <v>469</v>
      </c>
      <c r="F110" s="67">
        <f>F111+F112</f>
        <v>5053093</v>
      </c>
      <c r="G110" s="67">
        <f>G111+G112</f>
        <v>228100.0000000003</v>
      </c>
      <c r="H110" s="67">
        <f>H111+H112</f>
        <v>5281193</v>
      </c>
      <c r="I110" s="67">
        <f>I111+I112</f>
        <v>5281193</v>
      </c>
    </row>
    <row r="111" spans="1:9" ht="56.25">
      <c r="A111" s="36" t="s">
        <v>273</v>
      </c>
      <c r="B111" s="68" t="s">
        <v>460</v>
      </c>
      <c r="C111" s="68" t="s">
        <v>332</v>
      </c>
      <c r="D111" s="66" t="s">
        <v>360</v>
      </c>
      <c r="E111" s="68" t="s">
        <v>311</v>
      </c>
      <c r="F111" s="67">
        <f>'приложение № 4'!G769</f>
        <v>4867819</v>
      </c>
      <c r="G111" s="67">
        <f>'приложение № 4'!H769</f>
        <v>283449.5700000003</v>
      </c>
      <c r="H111" s="67">
        <f>'приложение № 4'!I769</f>
        <v>5151268.57</v>
      </c>
      <c r="I111" s="67">
        <f>'приложение № 4'!J769</f>
        <v>5151268.57</v>
      </c>
    </row>
    <row r="112" spans="1:9" ht="18.75">
      <c r="A112" s="36" t="s">
        <v>274</v>
      </c>
      <c r="B112" s="68" t="s">
        <v>460</v>
      </c>
      <c r="C112" s="68" t="s">
        <v>332</v>
      </c>
      <c r="D112" s="66" t="s">
        <v>360</v>
      </c>
      <c r="E112" s="68" t="s">
        <v>312</v>
      </c>
      <c r="F112" s="67">
        <f>'приложение № 4'!G770</f>
        <v>185274</v>
      </c>
      <c r="G112" s="67">
        <f>'приложение № 4'!H770</f>
        <v>-55349.57000000001</v>
      </c>
      <c r="H112" s="67">
        <f>'приложение № 4'!I770</f>
        <v>129924.43</v>
      </c>
      <c r="I112" s="67">
        <f>'приложение № 4'!J770</f>
        <v>129924.43</v>
      </c>
    </row>
    <row r="113" spans="1:9" ht="37.5">
      <c r="A113" s="65" t="s">
        <v>353</v>
      </c>
      <c r="B113" s="68" t="s">
        <v>460</v>
      </c>
      <c r="C113" s="68" t="s">
        <v>332</v>
      </c>
      <c r="D113" s="68" t="s">
        <v>404</v>
      </c>
      <c r="E113" s="68" t="s">
        <v>469</v>
      </c>
      <c r="F113" s="67">
        <f>F114</f>
        <v>63700</v>
      </c>
      <c r="G113" s="67">
        <f>G114</f>
        <v>0</v>
      </c>
      <c r="H113" s="67">
        <f>H114</f>
        <v>63700</v>
      </c>
      <c r="I113" s="67">
        <f>I114</f>
        <v>63700</v>
      </c>
    </row>
    <row r="114" spans="1:9" ht="18.75">
      <c r="A114" s="70" t="s">
        <v>225</v>
      </c>
      <c r="B114" s="68" t="s">
        <v>460</v>
      </c>
      <c r="C114" s="68" t="s">
        <v>332</v>
      </c>
      <c r="D114" s="68" t="s">
        <v>404</v>
      </c>
      <c r="E114" s="68" t="s">
        <v>312</v>
      </c>
      <c r="F114" s="67">
        <f>'приложение № 4'!G610</f>
        <v>63700</v>
      </c>
      <c r="G114" s="67">
        <f>'приложение № 4'!H610</f>
        <v>0</v>
      </c>
      <c r="H114" s="67">
        <f>'приложение № 4'!I610</f>
        <v>63700</v>
      </c>
      <c r="I114" s="67">
        <f>'приложение № 4'!J610</f>
        <v>63700</v>
      </c>
    </row>
    <row r="115" spans="1:9" ht="37.5">
      <c r="A115" s="65" t="s">
        <v>354</v>
      </c>
      <c r="B115" s="68" t="s">
        <v>460</v>
      </c>
      <c r="C115" s="68" t="s">
        <v>332</v>
      </c>
      <c r="D115" s="68" t="s">
        <v>405</v>
      </c>
      <c r="E115" s="68" t="s">
        <v>469</v>
      </c>
      <c r="F115" s="67">
        <f>F116+F117</f>
        <v>126900</v>
      </c>
      <c r="G115" s="67">
        <f>G116+G117</f>
        <v>0</v>
      </c>
      <c r="H115" s="67">
        <f>H116+H117</f>
        <v>126900</v>
      </c>
      <c r="I115" s="67">
        <f>I116+I117</f>
        <v>126900</v>
      </c>
    </row>
    <row r="116" spans="1:9" ht="56.25">
      <c r="A116" s="70" t="s">
        <v>224</v>
      </c>
      <c r="B116" s="68" t="s">
        <v>460</v>
      </c>
      <c r="C116" s="68" t="s">
        <v>332</v>
      </c>
      <c r="D116" s="68" t="s">
        <v>405</v>
      </c>
      <c r="E116" s="68" t="s">
        <v>311</v>
      </c>
      <c r="F116" s="67">
        <f>'приложение № 4'!G612</f>
        <v>107329</v>
      </c>
      <c r="G116" s="67">
        <f>'приложение № 4'!H612</f>
        <v>-2529</v>
      </c>
      <c r="H116" s="67">
        <f>'приложение № 4'!I612</f>
        <v>104800</v>
      </c>
      <c r="I116" s="67">
        <f>'приложение № 4'!J612</f>
        <v>104800</v>
      </c>
    </row>
    <row r="117" spans="1:9" ht="18.75">
      <c r="A117" s="70" t="s">
        <v>225</v>
      </c>
      <c r="B117" s="68" t="s">
        <v>460</v>
      </c>
      <c r="C117" s="68" t="s">
        <v>332</v>
      </c>
      <c r="D117" s="68" t="s">
        <v>405</v>
      </c>
      <c r="E117" s="68" t="s">
        <v>312</v>
      </c>
      <c r="F117" s="67">
        <f>'приложение № 4'!G613</f>
        <v>19571</v>
      </c>
      <c r="G117" s="67">
        <f>'приложение № 4'!H613</f>
        <v>2529</v>
      </c>
      <c r="H117" s="67">
        <f>'приложение № 4'!I613</f>
        <v>22100</v>
      </c>
      <c r="I117" s="67">
        <f>'приложение № 4'!J613</f>
        <v>22100</v>
      </c>
    </row>
    <row r="118" spans="1:9" s="157" customFormat="1" ht="37.5" customHeight="1" hidden="1">
      <c r="A118" s="161" t="s">
        <v>413</v>
      </c>
      <c r="B118" s="159" t="s">
        <v>460</v>
      </c>
      <c r="C118" s="159" t="s">
        <v>332</v>
      </c>
      <c r="D118" s="159" t="s">
        <v>118</v>
      </c>
      <c r="E118" s="159" t="s">
        <v>469</v>
      </c>
      <c r="F118" s="156">
        <f>F120+F121</f>
        <v>1847687</v>
      </c>
      <c r="G118" s="156">
        <f>G120+G121</f>
        <v>-1847687</v>
      </c>
      <c r="H118" s="156">
        <f>H120+H121</f>
        <v>0</v>
      </c>
      <c r="I118" s="156">
        <f>I120+I121</f>
        <v>0</v>
      </c>
    </row>
    <row r="119" spans="1:9" s="157" customFormat="1" ht="37.5" customHeight="1" hidden="1">
      <c r="A119" s="161" t="s">
        <v>414</v>
      </c>
      <c r="B119" s="159" t="s">
        <v>460</v>
      </c>
      <c r="C119" s="159" t="s">
        <v>332</v>
      </c>
      <c r="D119" s="159" t="s">
        <v>415</v>
      </c>
      <c r="E119" s="159" t="s">
        <v>469</v>
      </c>
      <c r="F119" s="156">
        <f>F118</f>
        <v>1847687</v>
      </c>
      <c r="G119" s="156">
        <f>G118</f>
        <v>-1847687</v>
      </c>
      <c r="H119" s="156">
        <f>H118</f>
        <v>0</v>
      </c>
      <c r="I119" s="156">
        <f>I118</f>
        <v>0</v>
      </c>
    </row>
    <row r="120" spans="1:9" s="157" customFormat="1" ht="18.75" customHeight="1" hidden="1">
      <c r="A120" s="162" t="s">
        <v>313</v>
      </c>
      <c r="B120" s="159" t="s">
        <v>460</v>
      </c>
      <c r="C120" s="159" t="s">
        <v>332</v>
      </c>
      <c r="D120" s="159" t="s">
        <v>415</v>
      </c>
      <c r="E120" s="159" t="s">
        <v>312</v>
      </c>
      <c r="F120" s="156">
        <f>'приложение № 4'!G773</f>
        <v>1679846</v>
      </c>
      <c r="G120" s="156">
        <f>'приложение № 4'!H773</f>
        <v>-1679846</v>
      </c>
      <c r="H120" s="156">
        <f>'приложение № 4'!I773</f>
        <v>0</v>
      </c>
      <c r="I120" s="156">
        <f>'приложение № 4'!J773</f>
        <v>0</v>
      </c>
    </row>
    <row r="121" spans="1:9" s="157" customFormat="1" ht="18.75" customHeight="1" hidden="1">
      <c r="A121" s="158" t="s">
        <v>316</v>
      </c>
      <c r="B121" s="159" t="s">
        <v>460</v>
      </c>
      <c r="C121" s="159" t="s">
        <v>332</v>
      </c>
      <c r="D121" s="159" t="s">
        <v>415</v>
      </c>
      <c r="E121" s="159" t="s">
        <v>317</v>
      </c>
      <c r="F121" s="156">
        <f>F122+F123</f>
        <v>167841</v>
      </c>
      <c r="G121" s="156">
        <f>G122+G123</f>
        <v>-167841</v>
      </c>
      <c r="H121" s="156">
        <f>H122+H123</f>
        <v>0</v>
      </c>
      <c r="I121" s="156">
        <f>I122+I123</f>
        <v>0</v>
      </c>
    </row>
    <row r="122" spans="1:9" s="157" customFormat="1" ht="37.5" customHeight="1" hidden="1">
      <c r="A122" s="162" t="s">
        <v>197</v>
      </c>
      <c r="B122" s="159" t="s">
        <v>460</v>
      </c>
      <c r="C122" s="159" t="s">
        <v>332</v>
      </c>
      <c r="D122" s="159" t="s">
        <v>415</v>
      </c>
      <c r="E122" s="159" t="s">
        <v>532</v>
      </c>
      <c r="F122" s="156">
        <f>'приложение № 4'!G775</f>
        <v>152841</v>
      </c>
      <c r="G122" s="156">
        <f>'приложение № 4'!H775</f>
        <v>-152841</v>
      </c>
      <c r="H122" s="156">
        <f>'приложение № 4'!I775</f>
        <v>0</v>
      </c>
      <c r="I122" s="156">
        <f>'приложение № 4'!J775</f>
        <v>0</v>
      </c>
    </row>
    <row r="123" spans="1:9" s="157" customFormat="1" ht="18.75" customHeight="1" hidden="1">
      <c r="A123" s="158" t="s">
        <v>251</v>
      </c>
      <c r="B123" s="159" t="s">
        <v>460</v>
      </c>
      <c r="C123" s="159" t="s">
        <v>332</v>
      </c>
      <c r="D123" s="159" t="s">
        <v>415</v>
      </c>
      <c r="E123" s="159" t="s">
        <v>318</v>
      </c>
      <c r="F123" s="156">
        <f>'приложение № 4'!G776</f>
        <v>15000</v>
      </c>
      <c r="G123" s="156">
        <f>'приложение № 4'!H776</f>
        <v>-15000</v>
      </c>
      <c r="H123" s="156">
        <f>'приложение № 4'!I776</f>
        <v>0</v>
      </c>
      <c r="I123" s="156">
        <f>'приложение № 4'!J776</f>
        <v>0</v>
      </c>
    </row>
    <row r="124" spans="1:9" ht="18.75">
      <c r="A124" s="69" t="s">
        <v>253</v>
      </c>
      <c r="B124" s="68" t="s">
        <v>460</v>
      </c>
      <c r="C124" s="68" t="s">
        <v>332</v>
      </c>
      <c r="D124" s="66" t="s">
        <v>489</v>
      </c>
      <c r="E124" s="68" t="s">
        <v>469</v>
      </c>
      <c r="F124" s="67">
        <f>F125</f>
        <v>210000</v>
      </c>
      <c r="G124" s="67">
        <f aca="true" t="shared" si="5" ref="F124:I125">G125</f>
        <v>-91500</v>
      </c>
      <c r="H124" s="67">
        <f t="shared" si="5"/>
        <v>118500</v>
      </c>
      <c r="I124" s="67">
        <f t="shared" si="5"/>
        <v>87669</v>
      </c>
    </row>
    <row r="125" spans="1:9" ht="37.5">
      <c r="A125" s="69" t="s">
        <v>509</v>
      </c>
      <c r="B125" s="68" t="s">
        <v>460</v>
      </c>
      <c r="C125" s="68" t="s">
        <v>332</v>
      </c>
      <c r="D125" s="66" t="s">
        <v>321</v>
      </c>
      <c r="E125" s="68" t="s">
        <v>469</v>
      </c>
      <c r="F125" s="67">
        <f t="shared" si="5"/>
        <v>210000</v>
      </c>
      <c r="G125" s="67">
        <f t="shared" si="5"/>
        <v>-91500</v>
      </c>
      <c r="H125" s="67">
        <f t="shared" si="5"/>
        <v>118500</v>
      </c>
      <c r="I125" s="67">
        <f t="shared" si="5"/>
        <v>87669</v>
      </c>
    </row>
    <row r="126" spans="1:9" ht="18.75">
      <c r="A126" s="69" t="s">
        <v>313</v>
      </c>
      <c r="B126" s="68" t="s">
        <v>460</v>
      </c>
      <c r="C126" s="68" t="s">
        <v>332</v>
      </c>
      <c r="D126" s="66" t="s">
        <v>321</v>
      </c>
      <c r="E126" s="68" t="s">
        <v>312</v>
      </c>
      <c r="F126" s="67">
        <f>'приложение № 4'!G779+'приложение № 4'!G616</f>
        <v>210000</v>
      </c>
      <c r="G126" s="67">
        <f>'приложение № 4'!H779+'приложение № 4'!H616</f>
        <v>-91500</v>
      </c>
      <c r="H126" s="67">
        <f>'приложение № 4'!I779+'приложение № 4'!I616</f>
        <v>118500</v>
      </c>
      <c r="I126" s="67">
        <f>'приложение № 4'!J779+'приложение № 4'!J616</f>
        <v>87669</v>
      </c>
    </row>
    <row r="127" spans="1:9" ht="18.75">
      <c r="A127" s="1" t="s">
        <v>77</v>
      </c>
      <c r="B127" s="13" t="s">
        <v>460</v>
      </c>
      <c r="C127" s="13" t="s">
        <v>332</v>
      </c>
      <c r="D127" s="11" t="s">
        <v>78</v>
      </c>
      <c r="E127" s="13" t="s">
        <v>469</v>
      </c>
      <c r="F127" s="67">
        <f>F128+F129+F131</f>
        <v>0</v>
      </c>
      <c r="G127" s="67">
        <f>G128+G129+G131</f>
        <v>1924962.04</v>
      </c>
      <c r="H127" s="67">
        <f>H128+H129+H131</f>
        <v>1924962.04</v>
      </c>
      <c r="I127" s="67">
        <f>I128+I129+I131</f>
        <v>1589986.8</v>
      </c>
    </row>
    <row r="128" spans="1:9" ht="18.75">
      <c r="A128" s="39" t="s">
        <v>313</v>
      </c>
      <c r="B128" s="13" t="s">
        <v>460</v>
      </c>
      <c r="C128" s="13" t="s">
        <v>332</v>
      </c>
      <c r="D128" s="11" t="s">
        <v>78</v>
      </c>
      <c r="E128" s="13" t="s">
        <v>312</v>
      </c>
      <c r="F128" s="67">
        <f>'приложение № 4'!G781</f>
        <v>0</v>
      </c>
      <c r="G128" s="67">
        <f>'приложение № 4'!H781</f>
        <v>1613176.96</v>
      </c>
      <c r="H128" s="67">
        <f>'приложение № 4'!I781</f>
        <v>1613176.96</v>
      </c>
      <c r="I128" s="67">
        <f>'приложение № 4'!J781</f>
        <v>1304950.01</v>
      </c>
    </row>
    <row r="129" spans="1:9" ht="18.75">
      <c r="A129" s="39" t="s">
        <v>192</v>
      </c>
      <c r="B129" s="13" t="s">
        <v>460</v>
      </c>
      <c r="C129" s="13" t="s">
        <v>332</v>
      </c>
      <c r="D129" s="11" t="s">
        <v>78</v>
      </c>
      <c r="E129" s="13" t="s">
        <v>314</v>
      </c>
      <c r="F129" s="109">
        <f>F130</f>
        <v>0</v>
      </c>
      <c r="G129" s="109">
        <f>G130</f>
        <v>156000</v>
      </c>
      <c r="H129" s="109">
        <f>H130</f>
        <v>156000</v>
      </c>
      <c r="I129" s="109">
        <f>I130</f>
        <v>156000</v>
      </c>
    </row>
    <row r="130" spans="1:9" ht="37.5">
      <c r="A130" s="39" t="s">
        <v>191</v>
      </c>
      <c r="B130" s="13" t="s">
        <v>460</v>
      </c>
      <c r="C130" s="13" t="s">
        <v>332</v>
      </c>
      <c r="D130" s="11" t="s">
        <v>78</v>
      </c>
      <c r="E130" s="13" t="s">
        <v>193</v>
      </c>
      <c r="F130" s="109">
        <f>'приложение № 4'!G783</f>
        <v>0</v>
      </c>
      <c r="G130" s="109">
        <f>'приложение № 4'!H783</f>
        <v>156000</v>
      </c>
      <c r="H130" s="109">
        <f>'приложение № 4'!I783</f>
        <v>156000</v>
      </c>
      <c r="I130" s="109">
        <f>'приложение № 4'!J783</f>
        <v>156000</v>
      </c>
    </row>
    <row r="131" spans="1:9" ht="18.75">
      <c r="A131" s="95" t="s">
        <v>316</v>
      </c>
      <c r="B131" s="13" t="s">
        <v>460</v>
      </c>
      <c r="C131" s="13" t="s">
        <v>332</v>
      </c>
      <c r="D131" s="11" t="s">
        <v>78</v>
      </c>
      <c r="E131" s="13" t="s">
        <v>317</v>
      </c>
      <c r="F131" s="67">
        <f>F132+F133</f>
        <v>0</v>
      </c>
      <c r="G131" s="67">
        <f>G132+G133</f>
        <v>155785.08</v>
      </c>
      <c r="H131" s="67">
        <f>H132+H133</f>
        <v>155785.08</v>
      </c>
      <c r="I131" s="67">
        <f>I132+I133</f>
        <v>129036.79</v>
      </c>
    </row>
    <row r="132" spans="1:9" ht="37.5">
      <c r="A132" s="39" t="s">
        <v>197</v>
      </c>
      <c r="B132" s="13" t="s">
        <v>460</v>
      </c>
      <c r="C132" s="13" t="s">
        <v>332</v>
      </c>
      <c r="D132" s="11" t="s">
        <v>78</v>
      </c>
      <c r="E132" s="13" t="s">
        <v>532</v>
      </c>
      <c r="F132" s="67">
        <f>'приложение № 4'!G785</f>
        <v>0</v>
      </c>
      <c r="G132" s="67">
        <f>'приложение № 4'!H785</f>
        <v>152841</v>
      </c>
      <c r="H132" s="67">
        <f>'приложение № 4'!I785</f>
        <v>152841</v>
      </c>
      <c r="I132" s="67">
        <f>'приложение № 4'!J785</f>
        <v>129036.79</v>
      </c>
    </row>
    <row r="133" spans="1:9" ht="18.75">
      <c r="A133" s="95" t="s">
        <v>251</v>
      </c>
      <c r="B133" s="13" t="s">
        <v>460</v>
      </c>
      <c r="C133" s="13" t="s">
        <v>332</v>
      </c>
      <c r="D133" s="11" t="s">
        <v>78</v>
      </c>
      <c r="E133" s="13" t="s">
        <v>318</v>
      </c>
      <c r="F133" s="67">
        <f>'приложение № 4'!G786</f>
        <v>0</v>
      </c>
      <c r="G133" s="67">
        <f>'приложение № 4'!H786</f>
        <v>2944.08</v>
      </c>
      <c r="H133" s="67">
        <f>'приложение № 4'!I786</f>
        <v>2944.08</v>
      </c>
      <c r="I133" s="67">
        <f>'приложение № 4'!J786</f>
        <v>0</v>
      </c>
    </row>
    <row r="134" spans="1:9" ht="18.75">
      <c r="A134" s="40" t="s">
        <v>5</v>
      </c>
      <c r="B134" s="13" t="s">
        <v>460</v>
      </c>
      <c r="C134" s="13" t="s">
        <v>332</v>
      </c>
      <c r="D134" s="11" t="s">
        <v>10</v>
      </c>
      <c r="E134" s="13" t="s">
        <v>469</v>
      </c>
      <c r="F134" s="109">
        <f>F135+F138</f>
        <v>0</v>
      </c>
      <c r="G134" s="109">
        <f>G135+G138</f>
        <v>277000.38</v>
      </c>
      <c r="H134" s="109">
        <f>H135+H138</f>
        <v>277000.38</v>
      </c>
      <c r="I134" s="109">
        <f>I135+I138</f>
        <v>276710.38</v>
      </c>
    </row>
    <row r="135" spans="1:9" ht="18.75">
      <c r="A135" s="40" t="s">
        <v>17</v>
      </c>
      <c r="B135" s="13" t="s">
        <v>460</v>
      </c>
      <c r="C135" s="13" t="s">
        <v>332</v>
      </c>
      <c r="D135" s="11" t="s">
        <v>11</v>
      </c>
      <c r="E135" s="13" t="s">
        <v>469</v>
      </c>
      <c r="F135" s="109">
        <f>F136+F137</f>
        <v>0</v>
      </c>
      <c r="G135" s="109">
        <f>G136+G137</f>
        <v>85690</v>
      </c>
      <c r="H135" s="109">
        <f>H136+H137</f>
        <v>85690</v>
      </c>
      <c r="I135" s="109">
        <f>I136+I137</f>
        <v>85690</v>
      </c>
    </row>
    <row r="136" spans="1:9" ht="56.25">
      <c r="A136" s="1" t="s">
        <v>534</v>
      </c>
      <c r="B136" s="13" t="s">
        <v>460</v>
      </c>
      <c r="C136" s="13" t="s">
        <v>332</v>
      </c>
      <c r="D136" s="11" t="s">
        <v>11</v>
      </c>
      <c r="E136" s="13" t="s">
        <v>311</v>
      </c>
      <c r="F136" s="109">
        <f>'приложение № 4'!G789</f>
        <v>0</v>
      </c>
      <c r="G136" s="109">
        <f>'приложение № 4'!H789</f>
        <v>68600</v>
      </c>
      <c r="H136" s="109">
        <f>'приложение № 4'!I789</f>
        <v>68600</v>
      </c>
      <c r="I136" s="109">
        <f>'приложение № 4'!J789</f>
        <v>68600</v>
      </c>
    </row>
    <row r="137" spans="1:9" ht="18.75">
      <c r="A137" s="40" t="s">
        <v>313</v>
      </c>
      <c r="B137" s="13" t="s">
        <v>460</v>
      </c>
      <c r="C137" s="13" t="s">
        <v>332</v>
      </c>
      <c r="D137" s="11" t="s">
        <v>11</v>
      </c>
      <c r="E137" s="13" t="s">
        <v>312</v>
      </c>
      <c r="F137" s="109">
        <f>'приложение № 4'!G790</f>
        <v>0</v>
      </c>
      <c r="G137" s="109">
        <f>'приложение № 4'!H790</f>
        <v>17090</v>
      </c>
      <c r="H137" s="109">
        <f>'приложение № 4'!I790</f>
        <v>17090</v>
      </c>
      <c r="I137" s="109">
        <f>'приложение № 4'!J790</f>
        <v>17090</v>
      </c>
    </row>
    <row r="138" spans="1:9" ht="37.5">
      <c r="A138" s="40" t="s">
        <v>18</v>
      </c>
      <c r="B138" s="13" t="s">
        <v>460</v>
      </c>
      <c r="C138" s="13" t="s">
        <v>332</v>
      </c>
      <c r="D138" s="11" t="s">
        <v>12</v>
      </c>
      <c r="E138" s="13" t="s">
        <v>469</v>
      </c>
      <c r="F138" s="109">
        <f>F139</f>
        <v>0</v>
      </c>
      <c r="G138" s="109">
        <f>G139</f>
        <v>191310.38</v>
      </c>
      <c r="H138" s="109">
        <f>H139</f>
        <v>191310.38</v>
      </c>
      <c r="I138" s="109">
        <f>I139</f>
        <v>191020.38</v>
      </c>
    </row>
    <row r="139" spans="1:9" ht="18.75">
      <c r="A139" s="40" t="s">
        <v>313</v>
      </c>
      <c r="B139" s="13" t="s">
        <v>460</v>
      </c>
      <c r="C139" s="13" t="s">
        <v>332</v>
      </c>
      <c r="D139" s="11" t="s">
        <v>12</v>
      </c>
      <c r="E139" s="13" t="s">
        <v>312</v>
      </c>
      <c r="F139" s="67">
        <f>'приложение № 4'!G792</f>
        <v>0</v>
      </c>
      <c r="G139" s="67">
        <f>'приложение № 4'!H792</f>
        <v>191310.38</v>
      </c>
      <c r="H139" s="67">
        <f>'приложение № 4'!I792</f>
        <v>191310.38</v>
      </c>
      <c r="I139" s="67">
        <f>'приложение № 4'!J792</f>
        <v>191020.38</v>
      </c>
    </row>
    <row r="140" spans="1:9" ht="37.5">
      <c r="A140" s="65" t="s">
        <v>345</v>
      </c>
      <c r="B140" s="68" t="s">
        <v>460</v>
      </c>
      <c r="C140" s="68" t="s">
        <v>332</v>
      </c>
      <c r="D140" s="66" t="s">
        <v>348</v>
      </c>
      <c r="E140" s="68" t="s">
        <v>469</v>
      </c>
      <c r="F140" s="67">
        <f>F141</f>
        <v>6625429</v>
      </c>
      <c r="G140" s="67">
        <f aca="true" t="shared" si="6" ref="F140:I142">G141</f>
        <v>0</v>
      </c>
      <c r="H140" s="67">
        <f t="shared" si="6"/>
        <v>6625429</v>
      </c>
      <c r="I140" s="67">
        <f t="shared" si="6"/>
        <v>6625429</v>
      </c>
    </row>
    <row r="141" spans="1:9" ht="37.5">
      <c r="A141" s="12" t="s">
        <v>512</v>
      </c>
      <c r="B141" s="68" t="s">
        <v>460</v>
      </c>
      <c r="C141" s="68" t="s">
        <v>332</v>
      </c>
      <c r="D141" s="66" t="s">
        <v>348</v>
      </c>
      <c r="E141" s="68" t="s">
        <v>252</v>
      </c>
      <c r="F141" s="67">
        <f t="shared" si="6"/>
        <v>6625429</v>
      </c>
      <c r="G141" s="67">
        <f t="shared" si="6"/>
        <v>0</v>
      </c>
      <c r="H141" s="67">
        <f t="shared" si="6"/>
        <v>6625429</v>
      </c>
      <c r="I141" s="67">
        <f t="shared" si="6"/>
        <v>6625429</v>
      </c>
    </row>
    <row r="142" spans="1:9" ht="18.75">
      <c r="A142" s="65" t="s">
        <v>513</v>
      </c>
      <c r="B142" s="68" t="s">
        <v>460</v>
      </c>
      <c r="C142" s="68" t="s">
        <v>332</v>
      </c>
      <c r="D142" s="66" t="s">
        <v>348</v>
      </c>
      <c r="E142" s="68" t="s">
        <v>510</v>
      </c>
      <c r="F142" s="67">
        <f t="shared" si="6"/>
        <v>6625429</v>
      </c>
      <c r="G142" s="67">
        <f t="shared" si="6"/>
        <v>0</v>
      </c>
      <c r="H142" s="67">
        <f t="shared" si="6"/>
        <v>6625429</v>
      </c>
      <c r="I142" s="67">
        <f t="shared" si="6"/>
        <v>6625429</v>
      </c>
    </row>
    <row r="143" spans="1:9" ht="56.25">
      <c r="A143" s="12" t="s">
        <v>514</v>
      </c>
      <c r="B143" s="68" t="s">
        <v>460</v>
      </c>
      <c r="C143" s="68" t="s">
        <v>332</v>
      </c>
      <c r="D143" s="66" t="s">
        <v>348</v>
      </c>
      <c r="E143" s="68" t="s">
        <v>511</v>
      </c>
      <c r="F143" s="67">
        <f>'приложение № 4'!G620</f>
        <v>6625429</v>
      </c>
      <c r="G143" s="67">
        <f>'приложение № 4'!H620</f>
        <v>0</v>
      </c>
      <c r="H143" s="67">
        <f>'приложение № 4'!I620</f>
        <v>6625429</v>
      </c>
      <c r="I143" s="67">
        <f>'приложение № 4'!J620</f>
        <v>6625429</v>
      </c>
    </row>
    <row r="144" spans="1:9" ht="18.75">
      <c r="A144" s="26" t="s">
        <v>498</v>
      </c>
      <c r="B144" s="27" t="s">
        <v>495</v>
      </c>
      <c r="C144" s="27" t="s">
        <v>467</v>
      </c>
      <c r="D144" s="27" t="s">
        <v>468</v>
      </c>
      <c r="E144" s="27" t="s">
        <v>469</v>
      </c>
      <c r="F144" s="37">
        <f>F152+F145</f>
        <v>22754091</v>
      </c>
      <c r="G144" s="37">
        <f>G152+G145</f>
        <v>635313.0899999996</v>
      </c>
      <c r="H144" s="37">
        <f>H152+H145</f>
        <v>23389404.09</v>
      </c>
      <c r="I144" s="37">
        <f>I152+I145</f>
        <v>23338001.95</v>
      </c>
    </row>
    <row r="145" spans="1:9" ht="18.75">
      <c r="A145" s="65" t="s">
        <v>336</v>
      </c>
      <c r="B145" s="68" t="s">
        <v>495</v>
      </c>
      <c r="C145" s="68" t="s">
        <v>477</v>
      </c>
      <c r="D145" s="66" t="s">
        <v>337</v>
      </c>
      <c r="E145" s="68" t="s">
        <v>469</v>
      </c>
      <c r="F145" s="67">
        <f>F146+F149</f>
        <v>2233700</v>
      </c>
      <c r="G145" s="67">
        <f>G146+G149</f>
        <v>159000</v>
      </c>
      <c r="H145" s="67">
        <f>H146+H149</f>
        <v>2392700</v>
      </c>
      <c r="I145" s="67">
        <f>I146+I149</f>
        <v>2392700</v>
      </c>
    </row>
    <row r="146" spans="1:9" s="157" customFormat="1" ht="37.5" customHeight="1" hidden="1">
      <c r="A146" s="161" t="s">
        <v>173</v>
      </c>
      <c r="B146" s="159" t="s">
        <v>495</v>
      </c>
      <c r="C146" s="159" t="s">
        <v>477</v>
      </c>
      <c r="D146" s="159" t="s">
        <v>174</v>
      </c>
      <c r="E146" s="159" t="s">
        <v>469</v>
      </c>
      <c r="F146" s="156">
        <f>F147+F148</f>
        <v>2233700</v>
      </c>
      <c r="G146" s="156">
        <f>G147+G148</f>
        <v>-2233700</v>
      </c>
      <c r="H146" s="156">
        <f>H147+H148</f>
        <v>0</v>
      </c>
      <c r="I146" s="156">
        <f>I147+I148</f>
        <v>0</v>
      </c>
    </row>
    <row r="147" spans="1:9" s="157" customFormat="1" ht="56.25" customHeight="1" hidden="1">
      <c r="A147" s="163" t="s">
        <v>224</v>
      </c>
      <c r="B147" s="159" t="s">
        <v>495</v>
      </c>
      <c r="C147" s="159" t="s">
        <v>477</v>
      </c>
      <c r="D147" s="159" t="s">
        <v>174</v>
      </c>
      <c r="E147" s="159" t="s">
        <v>311</v>
      </c>
      <c r="F147" s="156">
        <f>'приложение № 4'!G624</f>
        <v>1973700</v>
      </c>
      <c r="G147" s="156">
        <f>'приложение № 4'!H624</f>
        <v>-1973700</v>
      </c>
      <c r="H147" s="156">
        <f>'приложение № 4'!I624</f>
        <v>0</v>
      </c>
      <c r="I147" s="156">
        <f>'приложение № 4'!J624</f>
        <v>0</v>
      </c>
    </row>
    <row r="148" spans="1:9" s="157" customFormat="1" ht="18.75" customHeight="1" hidden="1">
      <c r="A148" s="163" t="s">
        <v>225</v>
      </c>
      <c r="B148" s="159" t="s">
        <v>495</v>
      </c>
      <c r="C148" s="159" t="s">
        <v>477</v>
      </c>
      <c r="D148" s="159" t="s">
        <v>174</v>
      </c>
      <c r="E148" s="159" t="s">
        <v>312</v>
      </c>
      <c r="F148" s="156">
        <f>'приложение № 4'!G625</f>
        <v>260000</v>
      </c>
      <c r="G148" s="156">
        <f>'приложение № 4'!H625</f>
        <v>-260000</v>
      </c>
      <c r="H148" s="156">
        <f>'приложение № 4'!I625</f>
        <v>0</v>
      </c>
      <c r="I148" s="156">
        <f>'приложение № 4'!J625</f>
        <v>0</v>
      </c>
    </row>
    <row r="149" spans="1:9" ht="37.5">
      <c r="A149" s="60" t="s">
        <v>86</v>
      </c>
      <c r="B149" s="68" t="s">
        <v>495</v>
      </c>
      <c r="C149" s="68" t="s">
        <v>477</v>
      </c>
      <c r="D149" s="13" t="s">
        <v>81</v>
      </c>
      <c r="E149" s="68" t="s">
        <v>469</v>
      </c>
      <c r="F149" s="67">
        <f>F150+F151</f>
        <v>0</v>
      </c>
      <c r="G149" s="67">
        <f>G150+G151</f>
        <v>2392700</v>
      </c>
      <c r="H149" s="67">
        <f>H150+H151</f>
        <v>2392700</v>
      </c>
      <c r="I149" s="67">
        <f>I150+I151</f>
        <v>2392700</v>
      </c>
    </row>
    <row r="150" spans="1:9" ht="56.25">
      <c r="A150" s="59" t="s">
        <v>224</v>
      </c>
      <c r="B150" s="68" t="s">
        <v>495</v>
      </c>
      <c r="C150" s="68" t="s">
        <v>477</v>
      </c>
      <c r="D150" s="13" t="s">
        <v>81</v>
      </c>
      <c r="E150" s="68" t="s">
        <v>311</v>
      </c>
      <c r="F150" s="67">
        <f>'приложение № 4'!G627</f>
        <v>0</v>
      </c>
      <c r="G150" s="67">
        <f>'приложение № 4'!H627</f>
        <v>2074025</v>
      </c>
      <c r="H150" s="67">
        <f>'приложение № 4'!I627</f>
        <v>2074025</v>
      </c>
      <c r="I150" s="67">
        <f>'приложение № 4'!J627</f>
        <v>2074025</v>
      </c>
    </row>
    <row r="151" spans="1:9" ht="18.75">
      <c r="A151" s="60" t="s">
        <v>225</v>
      </c>
      <c r="B151" s="68" t="s">
        <v>495</v>
      </c>
      <c r="C151" s="68" t="s">
        <v>477</v>
      </c>
      <c r="D151" s="13" t="s">
        <v>81</v>
      </c>
      <c r="E151" s="68" t="s">
        <v>312</v>
      </c>
      <c r="F151" s="67">
        <f>'приложение № 4'!G628</f>
        <v>0</v>
      </c>
      <c r="G151" s="67">
        <f>'приложение № 4'!H628</f>
        <v>318675</v>
      </c>
      <c r="H151" s="67">
        <f>'приложение № 4'!I628</f>
        <v>318675</v>
      </c>
      <c r="I151" s="67">
        <f>'приложение № 4'!J628</f>
        <v>318675</v>
      </c>
    </row>
    <row r="152" spans="1:9" ht="37.5">
      <c r="A152" s="75" t="s">
        <v>499</v>
      </c>
      <c r="B152" s="66" t="s">
        <v>495</v>
      </c>
      <c r="C152" s="76" t="s">
        <v>493</v>
      </c>
      <c r="D152" s="76" t="s">
        <v>468</v>
      </c>
      <c r="E152" s="76" t="s">
        <v>469</v>
      </c>
      <c r="F152" s="67">
        <f>F153+F163+F166+F175+F178</f>
        <v>20520391</v>
      </c>
      <c r="G152" s="67">
        <f>G153+G163+G166+G175+G178</f>
        <v>476313.0899999997</v>
      </c>
      <c r="H152" s="67">
        <f>H153+H163+H166+H175+H178</f>
        <v>20996704.09</v>
      </c>
      <c r="I152" s="67">
        <f>I153+I163+I166+I175+I178</f>
        <v>20945301.95</v>
      </c>
    </row>
    <row r="153" spans="1:9" ht="37.5">
      <c r="A153" s="75" t="s">
        <v>473</v>
      </c>
      <c r="B153" s="66" t="s">
        <v>495</v>
      </c>
      <c r="C153" s="76" t="s">
        <v>493</v>
      </c>
      <c r="D153" s="76" t="s">
        <v>446</v>
      </c>
      <c r="E153" s="76" t="s">
        <v>469</v>
      </c>
      <c r="F153" s="67">
        <f>F154</f>
        <v>6867381</v>
      </c>
      <c r="G153" s="67">
        <f>G154</f>
        <v>-219444.30000000028</v>
      </c>
      <c r="H153" s="67">
        <f>H154</f>
        <v>6647936.7</v>
      </c>
      <c r="I153" s="67">
        <f>I154</f>
        <v>6624239.100000001</v>
      </c>
    </row>
    <row r="154" spans="1:9" ht="18.75">
      <c r="A154" s="75" t="s">
        <v>459</v>
      </c>
      <c r="B154" s="66" t="s">
        <v>495</v>
      </c>
      <c r="C154" s="76" t="s">
        <v>493</v>
      </c>
      <c r="D154" s="76" t="s">
        <v>479</v>
      </c>
      <c r="E154" s="76" t="s">
        <v>469</v>
      </c>
      <c r="F154" s="67">
        <f>F155+F160</f>
        <v>6867381</v>
      </c>
      <c r="G154" s="67">
        <f>G155+G160</f>
        <v>-219444.30000000028</v>
      </c>
      <c r="H154" s="67">
        <f>H155+H160</f>
        <v>6647936.7</v>
      </c>
      <c r="I154" s="67">
        <f>I155+I160</f>
        <v>6624239.100000001</v>
      </c>
    </row>
    <row r="155" spans="1:9" ht="18.75">
      <c r="A155" s="65" t="s">
        <v>403</v>
      </c>
      <c r="B155" s="68" t="s">
        <v>495</v>
      </c>
      <c r="C155" s="68" t="s">
        <v>493</v>
      </c>
      <c r="D155" s="66" t="s">
        <v>115</v>
      </c>
      <c r="E155" s="68" t="s">
        <v>469</v>
      </c>
      <c r="F155" s="67">
        <f>F156+F157+F158</f>
        <v>5218983</v>
      </c>
      <c r="G155" s="67">
        <f>G156+G157+G158</f>
        <v>58097.08999999962</v>
      </c>
      <c r="H155" s="67">
        <f>H156+H157+H158</f>
        <v>5277080.09</v>
      </c>
      <c r="I155" s="67">
        <f>I156+I157+I158</f>
        <v>5253382.49</v>
      </c>
    </row>
    <row r="156" spans="1:9" ht="56.25">
      <c r="A156" s="36" t="s">
        <v>273</v>
      </c>
      <c r="B156" s="68" t="s">
        <v>495</v>
      </c>
      <c r="C156" s="68" t="s">
        <v>493</v>
      </c>
      <c r="D156" s="66" t="s">
        <v>115</v>
      </c>
      <c r="E156" s="68" t="s">
        <v>311</v>
      </c>
      <c r="F156" s="67">
        <f>'приложение № 4'!G701</f>
        <v>4342499</v>
      </c>
      <c r="G156" s="67">
        <f>'приложение № 4'!H701</f>
        <v>11258.389999999665</v>
      </c>
      <c r="H156" s="67">
        <f>'приложение № 4'!I701</f>
        <v>4353757.39</v>
      </c>
      <c r="I156" s="67">
        <f>'приложение № 4'!J701</f>
        <v>4352009.87</v>
      </c>
    </row>
    <row r="157" spans="1:9" ht="18.75">
      <c r="A157" s="36" t="s">
        <v>313</v>
      </c>
      <c r="B157" s="68" t="s">
        <v>495</v>
      </c>
      <c r="C157" s="68" t="s">
        <v>493</v>
      </c>
      <c r="D157" s="66" t="s">
        <v>115</v>
      </c>
      <c r="E157" s="68" t="s">
        <v>312</v>
      </c>
      <c r="F157" s="67">
        <f>'приложение № 4'!G702</f>
        <v>720345</v>
      </c>
      <c r="G157" s="67">
        <f>'приложение № 4'!H702</f>
        <v>37584.69999999995</v>
      </c>
      <c r="H157" s="67">
        <f>'приложение № 4'!I702</f>
        <v>757929.7</v>
      </c>
      <c r="I157" s="67">
        <f>'приложение № 4'!J702</f>
        <v>737435.38</v>
      </c>
    </row>
    <row r="158" spans="1:9" ht="18.75">
      <c r="A158" s="71" t="s">
        <v>316</v>
      </c>
      <c r="B158" s="68" t="s">
        <v>495</v>
      </c>
      <c r="C158" s="68" t="s">
        <v>493</v>
      </c>
      <c r="D158" s="66" t="s">
        <v>115</v>
      </c>
      <c r="E158" s="68" t="s">
        <v>317</v>
      </c>
      <c r="F158" s="67">
        <f>F159</f>
        <v>156139</v>
      </c>
      <c r="G158" s="67">
        <f>G159</f>
        <v>9254</v>
      </c>
      <c r="H158" s="67">
        <f>H159</f>
        <v>165393</v>
      </c>
      <c r="I158" s="67">
        <f>I159</f>
        <v>163937.24</v>
      </c>
    </row>
    <row r="159" spans="1:9" ht="18.75">
      <c r="A159" s="71" t="s">
        <v>251</v>
      </c>
      <c r="B159" s="68" t="s">
        <v>495</v>
      </c>
      <c r="C159" s="68" t="s">
        <v>493</v>
      </c>
      <c r="D159" s="66" t="s">
        <v>115</v>
      </c>
      <c r="E159" s="68" t="s">
        <v>318</v>
      </c>
      <c r="F159" s="67">
        <f>'приложение № 4'!G704</f>
        <v>156139</v>
      </c>
      <c r="G159" s="67">
        <f>'приложение № 4'!H704</f>
        <v>9254</v>
      </c>
      <c r="H159" s="67">
        <f>'приложение № 4'!I704</f>
        <v>165393</v>
      </c>
      <c r="I159" s="67">
        <f>'приложение № 4'!J704</f>
        <v>163937.24</v>
      </c>
    </row>
    <row r="160" spans="1:9" ht="75">
      <c r="A160" s="23" t="s">
        <v>302</v>
      </c>
      <c r="B160" s="66" t="s">
        <v>495</v>
      </c>
      <c r="C160" s="76" t="s">
        <v>493</v>
      </c>
      <c r="D160" s="76" t="s">
        <v>360</v>
      </c>
      <c r="E160" s="76" t="s">
        <v>469</v>
      </c>
      <c r="F160" s="67">
        <f>F161+F162</f>
        <v>1648398</v>
      </c>
      <c r="G160" s="67">
        <f>G161+G162</f>
        <v>-277541.3899999999</v>
      </c>
      <c r="H160" s="67">
        <f>H161+H162</f>
        <v>1370856.61</v>
      </c>
      <c r="I160" s="67">
        <f>I161+I162</f>
        <v>1370856.61</v>
      </c>
    </row>
    <row r="161" spans="1:9" ht="56.25">
      <c r="A161" s="36" t="s">
        <v>273</v>
      </c>
      <c r="B161" s="66" t="s">
        <v>495</v>
      </c>
      <c r="C161" s="76" t="s">
        <v>493</v>
      </c>
      <c r="D161" s="76" t="s">
        <v>360</v>
      </c>
      <c r="E161" s="76" t="s">
        <v>311</v>
      </c>
      <c r="F161" s="67">
        <f>'приложение № 4'!G706</f>
        <v>1569380</v>
      </c>
      <c r="G161" s="67">
        <f>'приложение № 4'!H706</f>
        <v>-277541.3899999999</v>
      </c>
      <c r="H161" s="67">
        <f>'приложение № 4'!I706</f>
        <v>1291838.61</v>
      </c>
      <c r="I161" s="67">
        <f>'приложение № 4'!J706</f>
        <v>1291838.61</v>
      </c>
    </row>
    <row r="162" spans="1:9" ht="18.75">
      <c r="A162" s="36" t="s">
        <v>313</v>
      </c>
      <c r="B162" s="66" t="s">
        <v>495</v>
      </c>
      <c r="C162" s="76" t="s">
        <v>493</v>
      </c>
      <c r="D162" s="76" t="s">
        <v>360</v>
      </c>
      <c r="E162" s="76" t="s">
        <v>312</v>
      </c>
      <c r="F162" s="67">
        <f>'приложение № 4'!G707</f>
        <v>79018</v>
      </c>
      <c r="G162" s="67">
        <f>'приложение № 4'!H707</f>
        <v>0</v>
      </c>
      <c r="H162" s="67">
        <f>'приложение № 4'!I707</f>
        <v>79018</v>
      </c>
      <c r="I162" s="67">
        <f>'приложение № 4'!J707</f>
        <v>79018</v>
      </c>
    </row>
    <row r="163" spans="1:9" ht="18.75">
      <c r="A163" s="75" t="s">
        <v>407</v>
      </c>
      <c r="B163" s="66" t="s">
        <v>495</v>
      </c>
      <c r="C163" s="76" t="s">
        <v>493</v>
      </c>
      <c r="D163" s="76" t="s">
        <v>143</v>
      </c>
      <c r="E163" s="76" t="s">
        <v>469</v>
      </c>
      <c r="F163" s="67">
        <f>F164</f>
        <v>743744</v>
      </c>
      <c r="G163" s="67">
        <f aca="true" t="shared" si="7" ref="F163:I164">G164</f>
        <v>-55413.65000000002</v>
      </c>
      <c r="H163" s="67">
        <f t="shared" si="7"/>
        <v>688330.35</v>
      </c>
      <c r="I163" s="67">
        <f t="shared" si="7"/>
        <v>688329.55</v>
      </c>
    </row>
    <row r="164" spans="1:9" ht="37.5">
      <c r="A164" s="75" t="s">
        <v>408</v>
      </c>
      <c r="B164" s="66" t="s">
        <v>495</v>
      </c>
      <c r="C164" s="76" t="s">
        <v>493</v>
      </c>
      <c r="D164" s="76" t="s">
        <v>409</v>
      </c>
      <c r="E164" s="76" t="s">
        <v>469</v>
      </c>
      <c r="F164" s="67">
        <f t="shared" si="7"/>
        <v>743744</v>
      </c>
      <c r="G164" s="67">
        <f t="shared" si="7"/>
        <v>-55413.65000000002</v>
      </c>
      <c r="H164" s="67">
        <f t="shared" si="7"/>
        <v>688330.35</v>
      </c>
      <c r="I164" s="67">
        <f t="shared" si="7"/>
        <v>688329.55</v>
      </c>
    </row>
    <row r="165" spans="1:9" ht="18.75">
      <c r="A165" s="36" t="s">
        <v>313</v>
      </c>
      <c r="B165" s="66" t="s">
        <v>495</v>
      </c>
      <c r="C165" s="76" t="s">
        <v>493</v>
      </c>
      <c r="D165" s="76" t="s">
        <v>409</v>
      </c>
      <c r="E165" s="76" t="s">
        <v>312</v>
      </c>
      <c r="F165" s="67">
        <f>'приложение № 4'!G710</f>
        <v>743744</v>
      </c>
      <c r="G165" s="67">
        <f>'приложение № 4'!H710</f>
        <v>-55413.65000000002</v>
      </c>
      <c r="H165" s="67">
        <f>'приложение № 4'!I710</f>
        <v>688330.35</v>
      </c>
      <c r="I165" s="67">
        <f>'приложение № 4'!J710</f>
        <v>688329.55</v>
      </c>
    </row>
    <row r="166" spans="1:9" ht="18.75">
      <c r="A166" s="75" t="s">
        <v>410</v>
      </c>
      <c r="B166" s="66" t="s">
        <v>495</v>
      </c>
      <c r="C166" s="76" t="s">
        <v>493</v>
      </c>
      <c r="D166" s="76" t="s">
        <v>119</v>
      </c>
      <c r="E166" s="76" t="s">
        <v>469</v>
      </c>
      <c r="F166" s="67">
        <f>F167</f>
        <v>12893766</v>
      </c>
      <c r="G166" s="67">
        <f>G167</f>
        <v>602110</v>
      </c>
      <c r="H166" s="67">
        <f>H167</f>
        <v>13495876</v>
      </c>
      <c r="I166" s="67">
        <f>I167</f>
        <v>13495876</v>
      </c>
    </row>
    <row r="167" spans="1:9" ht="18.75">
      <c r="A167" s="75" t="s">
        <v>411</v>
      </c>
      <c r="B167" s="66" t="s">
        <v>495</v>
      </c>
      <c r="C167" s="76" t="s">
        <v>493</v>
      </c>
      <c r="D167" s="76" t="s">
        <v>412</v>
      </c>
      <c r="E167" s="76" t="s">
        <v>469</v>
      </c>
      <c r="F167" s="67">
        <f>F168+F171</f>
        <v>12893766</v>
      </c>
      <c r="G167" s="67">
        <f>G168+G171</f>
        <v>602110</v>
      </c>
      <c r="H167" s="67">
        <f>H168+H171</f>
        <v>13495876</v>
      </c>
      <c r="I167" s="67">
        <f>I168+I171</f>
        <v>13495876</v>
      </c>
    </row>
    <row r="168" spans="1:9" ht="37.5">
      <c r="A168" s="65" t="s">
        <v>512</v>
      </c>
      <c r="B168" s="66" t="s">
        <v>495</v>
      </c>
      <c r="C168" s="76" t="s">
        <v>493</v>
      </c>
      <c r="D168" s="76" t="s">
        <v>412</v>
      </c>
      <c r="E168" s="76" t="s">
        <v>252</v>
      </c>
      <c r="F168" s="67">
        <f>F170</f>
        <v>9861391</v>
      </c>
      <c r="G168" s="67">
        <f>G170</f>
        <v>602110</v>
      </c>
      <c r="H168" s="67">
        <f>H170</f>
        <v>10463501</v>
      </c>
      <c r="I168" s="67">
        <f>I170</f>
        <v>10463501</v>
      </c>
    </row>
    <row r="169" spans="1:9" ht="18.75">
      <c r="A169" s="12" t="s">
        <v>513</v>
      </c>
      <c r="B169" s="66" t="s">
        <v>495</v>
      </c>
      <c r="C169" s="76" t="s">
        <v>493</v>
      </c>
      <c r="D169" s="76" t="s">
        <v>412</v>
      </c>
      <c r="E169" s="76" t="s">
        <v>510</v>
      </c>
      <c r="F169" s="67">
        <f>F170</f>
        <v>9861391</v>
      </c>
      <c r="G169" s="67">
        <f>G170</f>
        <v>602110</v>
      </c>
      <c r="H169" s="67">
        <f>H170</f>
        <v>10463501</v>
      </c>
      <c r="I169" s="67">
        <f>I170</f>
        <v>10463501</v>
      </c>
    </row>
    <row r="170" spans="1:9" ht="56.25">
      <c r="A170" s="65" t="s">
        <v>514</v>
      </c>
      <c r="B170" s="66" t="s">
        <v>495</v>
      </c>
      <c r="C170" s="76" t="s">
        <v>493</v>
      </c>
      <c r="D170" s="76" t="s">
        <v>412</v>
      </c>
      <c r="E170" s="76" t="s">
        <v>511</v>
      </c>
      <c r="F170" s="67">
        <f>'приложение № 4'!G715</f>
        <v>9861391</v>
      </c>
      <c r="G170" s="67">
        <f>'приложение № 4'!H715</f>
        <v>602110</v>
      </c>
      <c r="H170" s="67">
        <f>'приложение № 4'!I715</f>
        <v>10463501</v>
      </c>
      <c r="I170" s="67">
        <f>'приложение № 4'!J715</f>
        <v>10463501</v>
      </c>
    </row>
    <row r="171" spans="1:9" ht="75">
      <c r="A171" s="23" t="s">
        <v>302</v>
      </c>
      <c r="B171" s="66" t="s">
        <v>495</v>
      </c>
      <c r="C171" s="76" t="s">
        <v>493</v>
      </c>
      <c r="D171" s="76" t="s">
        <v>355</v>
      </c>
      <c r="E171" s="76" t="s">
        <v>469</v>
      </c>
      <c r="F171" s="67">
        <f>F172</f>
        <v>3032375</v>
      </c>
      <c r="G171" s="67">
        <f>G172</f>
        <v>0</v>
      </c>
      <c r="H171" s="67">
        <f>H172</f>
        <v>3032375</v>
      </c>
      <c r="I171" s="67">
        <f>I172</f>
        <v>3032375</v>
      </c>
    </row>
    <row r="172" spans="1:9" ht="37.5">
      <c r="A172" s="65" t="s">
        <v>512</v>
      </c>
      <c r="B172" s="66" t="s">
        <v>495</v>
      </c>
      <c r="C172" s="76" t="s">
        <v>493</v>
      </c>
      <c r="D172" s="76" t="s">
        <v>355</v>
      </c>
      <c r="E172" s="76" t="s">
        <v>252</v>
      </c>
      <c r="F172" s="67">
        <f>F174</f>
        <v>3032375</v>
      </c>
      <c r="G172" s="67">
        <f>G174</f>
        <v>0</v>
      </c>
      <c r="H172" s="67">
        <f>H174</f>
        <v>3032375</v>
      </c>
      <c r="I172" s="67">
        <f>I174</f>
        <v>3032375</v>
      </c>
    </row>
    <row r="173" spans="1:9" ht="18.75">
      <c r="A173" s="12" t="s">
        <v>513</v>
      </c>
      <c r="B173" s="66" t="s">
        <v>495</v>
      </c>
      <c r="C173" s="76" t="s">
        <v>493</v>
      </c>
      <c r="D173" s="76" t="s">
        <v>355</v>
      </c>
      <c r="E173" s="76" t="s">
        <v>510</v>
      </c>
      <c r="F173" s="67">
        <f>F174</f>
        <v>3032375</v>
      </c>
      <c r="G173" s="67">
        <f>G174</f>
        <v>0</v>
      </c>
      <c r="H173" s="67">
        <f>H174</f>
        <v>3032375</v>
      </c>
      <c r="I173" s="67">
        <f>I174</f>
        <v>3032375</v>
      </c>
    </row>
    <row r="174" spans="1:9" ht="56.25">
      <c r="A174" s="65" t="s">
        <v>514</v>
      </c>
      <c r="B174" s="66" t="s">
        <v>495</v>
      </c>
      <c r="C174" s="76" t="s">
        <v>493</v>
      </c>
      <c r="D174" s="76" t="s">
        <v>355</v>
      </c>
      <c r="E174" s="68" t="s">
        <v>511</v>
      </c>
      <c r="F174" s="67">
        <f>'приложение № 4'!G719</f>
        <v>3032375</v>
      </c>
      <c r="G174" s="67">
        <f>'приложение № 4'!H719</f>
        <v>0</v>
      </c>
      <c r="H174" s="67">
        <f>'приложение № 4'!I719</f>
        <v>3032375</v>
      </c>
      <c r="I174" s="67">
        <f>'приложение № 4'!J719</f>
        <v>3032375</v>
      </c>
    </row>
    <row r="175" spans="1:9" ht="18.75">
      <c r="A175" s="69" t="s">
        <v>253</v>
      </c>
      <c r="B175" s="68" t="s">
        <v>495</v>
      </c>
      <c r="C175" s="68" t="s">
        <v>493</v>
      </c>
      <c r="D175" s="66" t="s">
        <v>489</v>
      </c>
      <c r="E175" s="68" t="s">
        <v>469</v>
      </c>
      <c r="F175" s="67">
        <f>F176</f>
        <v>15500</v>
      </c>
      <c r="G175" s="67">
        <f aca="true" t="shared" si="8" ref="F175:I176">G176</f>
        <v>0</v>
      </c>
      <c r="H175" s="67">
        <f t="shared" si="8"/>
        <v>15500</v>
      </c>
      <c r="I175" s="67">
        <f t="shared" si="8"/>
        <v>4000</v>
      </c>
    </row>
    <row r="176" spans="1:9" ht="37.5">
      <c r="A176" s="69" t="s">
        <v>509</v>
      </c>
      <c r="B176" s="68" t="s">
        <v>495</v>
      </c>
      <c r="C176" s="68" t="s">
        <v>493</v>
      </c>
      <c r="D176" s="66" t="s">
        <v>321</v>
      </c>
      <c r="E176" s="68" t="s">
        <v>469</v>
      </c>
      <c r="F176" s="67">
        <f t="shared" si="8"/>
        <v>15500</v>
      </c>
      <c r="G176" s="67">
        <f t="shared" si="8"/>
        <v>0</v>
      </c>
      <c r="H176" s="67">
        <f t="shared" si="8"/>
        <v>15500</v>
      </c>
      <c r="I176" s="67">
        <f t="shared" si="8"/>
        <v>4000</v>
      </c>
    </row>
    <row r="177" spans="1:9" ht="18.75">
      <c r="A177" s="69" t="s">
        <v>313</v>
      </c>
      <c r="B177" s="68" t="s">
        <v>495</v>
      </c>
      <c r="C177" s="68" t="s">
        <v>493</v>
      </c>
      <c r="D177" s="66" t="s">
        <v>321</v>
      </c>
      <c r="E177" s="68" t="s">
        <v>312</v>
      </c>
      <c r="F177" s="67">
        <f>'приложение № 4'!G722</f>
        <v>15500</v>
      </c>
      <c r="G177" s="67">
        <f>'приложение № 4'!H722</f>
        <v>0</v>
      </c>
      <c r="H177" s="67">
        <f>'приложение № 4'!I722</f>
        <v>15500</v>
      </c>
      <c r="I177" s="67">
        <f>'приложение № 4'!J722</f>
        <v>4000</v>
      </c>
    </row>
    <row r="178" spans="1:9" ht="18.75">
      <c r="A178" s="40" t="s">
        <v>5</v>
      </c>
      <c r="B178" s="13" t="s">
        <v>495</v>
      </c>
      <c r="C178" s="13" t="s">
        <v>493</v>
      </c>
      <c r="D178" s="11" t="s">
        <v>10</v>
      </c>
      <c r="E178" s="13" t="s">
        <v>469</v>
      </c>
      <c r="F178" s="109">
        <f>F179+F182</f>
        <v>0</v>
      </c>
      <c r="G178" s="109">
        <f>G179+G182</f>
        <v>149061.03999999998</v>
      </c>
      <c r="H178" s="109">
        <f>H179+H182</f>
        <v>149061.03999999998</v>
      </c>
      <c r="I178" s="109">
        <f>I179+I182</f>
        <v>132857.3</v>
      </c>
    </row>
    <row r="179" spans="1:9" ht="18.75">
      <c r="A179" s="40" t="s">
        <v>17</v>
      </c>
      <c r="B179" s="13" t="s">
        <v>495</v>
      </c>
      <c r="C179" s="13" t="s">
        <v>493</v>
      </c>
      <c r="D179" s="11" t="s">
        <v>11</v>
      </c>
      <c r="E179" s="13" t="s">
        <v>469</v>
      </c>
      <c r="F179" s="109">
        <f>F180+F181</f>
        <v>0</v>
      </c>
      <c r="G179" s="109">
        <f>G180+G181</f>
        <v>23412</v>
      </c>
      <c r="H179" s="109">
        <f>H180+H181</f>
        <v>23412</v>
      </c>
      <c r="I179" s="109">
        <f>I180+I181</f>
        <v>19544.3</v>
      </c>
    </row>
    <row r="180" spans="1:9" ht="56.25">
      <c r="A180" s="1" t="s">
        <v>534</v>
      </c>
      <c r="B180" s="13" t="s">
        <v>495</v>
      </c>
      <c r="C180" s="13" t="s">
        <v>493</v>
      </c>
      <c r="D180" s="11" t="s">
        <v>11</v>
      </c>
      <c r="E180" s="13" t="s">
        <v>311</v>
      </c>
      <c r="F180" s="109">
        <f>'приложение № 4'!G725</f>
        <v>0</v>
      </c>
      <c r="G180" s="109">
        <f>'приложение № 4'!H725</f>
        <v>12680</v>
      </c>
      <c r="H180" s="109">
        <f>'приложение № 4'!I725</f>
        <v>12680</v>
      </c>
      <c r="I180" s="109">
        <f>'приложение № 4'!J725</f>
        <v>8812.3</v>
      </c>
    </row>
    <row r="181" spans="1:9" ht="18.75">
      <c r="A181" s="40" t="s">
        <v>313</v>
      </c>
      <c r="B181" s="13" t="s">
        <v>495</v>
      </c>
      <c r="C181" s="13" t="s">
        <v>493</v>
      </c>
      <c r="D181" s="11" t="s">
        <v>11</v>
      </c>
      <c r="E181" s="13" t="s">
        <v>312</v>
      </c>
      <c r="F181" s="109">
        <f>'приложение № 4'!G726</f>
        <v>0</v>
      </c>
      <c r="G181" s="109">
        <f>'приложение № 4'!H726</f>
        <v>10732</v>
      </c>
      <c r="H181" s="109">
        <f>'приложение № 4'!I726</f>
        <v>10732</v>
      </c>
      <c r="I181" s="109">
        <f>'приложение № 4'!J726</f>
        <v>10732</v>
      </c>
    </row>
    <row r="182" spans="1:9" ht="37.5">
      <c r="A182" s="40" t="s">
        <v>18</v>
      </c>
      <c r="B182" s="13" t="s">
        <v>495</v>
      </c>
      <c r="C182" s="13" t="s">
        <v>493</v>
      </c>
      <c r="D182" s="11" t="s">
        <v>12</v>
      </c>
      <c r="E182" s="13" t="s">
        <v>469</v>
      </c>
      <c r="F182" s="109">
        <f>F183</f>
        <v>0</v>
      </c>
      <c r="G182" s="109">
        <f>G183</f>
        <v>125649.04</v>
      </c>
      <c r="H182" s="109">
        <f>H183</f>
        <v>125649.04</v>
      </c>
      <c r="I182" s="109">
        <f>I183</f>
        <v>113313</v>
      </c>
    </row>
    <row r="183" spans="1:9" ht="18.75">
      <c r="A183" s="40" t="s">
        <v>313</v>
      </c>
      <c r="B183" s="13" t="s">
        <v>495</v>
      </c>
      <c r="C183" s="13" t="s">
        <v>493</v>
      </c>
      <c r="D183" s="11" t="s">
        <v>12</v>
      </c>
      <c r="E183" s="13" t="s">
        <v>312</v>
      </c>
      <c r="F183" s="67">
        <f>'приложение № 4'!G728</f>
        <v>0</v>
      </c>
      <c r="G183" s="67">
        <f>'приложение № 4'!H728</f>
        <v>125649.04</v>
      </c>
      <c r="H183" s="67">
        <f>'приложение № 4'!I728</f>
        <v>125649.04</v>
      </c>
      <c r="I183" s="67">
        <f>'приложение № 4'!J728</f>
        <v>113313</v>
      </c>
    </row>
    <row r="184" spans="1:9" ht="18.75">
      <c r="A184" s="26" t="s">
        <v>487</v>
      </c>
      <c r="B184" s="28" t="s">
        <v>477</v>
      </c>
      <c r="C184" s="27" t="s">
        <v>467</v>
      </c>
      <c r="D184" s="27" t="s">
        <v>468</v>
      </c>
      <c r="E184" s="27" t="s">
        <v>469</v>
      </c>
      <c r="F184" s="37">
        <f>F185+F189+F197+F208+F213+F233+F226</f>
        <v>107977696</v>
      </c>
      <c r="G184" s="37">
        <f>G185+G189+G197+G208+G213+G233+G226</f>
        <v>27801025.72</v>
      </c>
      <c r="H184" s="37">
        <f>H185+H189+H197+H208+H213+H233+H226</f>
        <v>135778721.72</v>
      </c>
      <c r="I184" s="37">
        <f>I185+I189+I197+I208+I213+I233+I226</f>
        <v>125313347.67999999</v>
      </c>
    </row>
    <row r="185" spans="1:9" ht="18.75">
      <c r="A185" s="69" t="s">
        <v>175</v>
      </c>
      <c r="B185" s="77" t="s">
        <v>477</v>
      </c>
      <c r="C185" s="68" t="s">
        <v>460</v>
      </c>
      <c r="D185" s="68" t="s">
        <v>468</v>
      </c>
      <c r="E185" s="68" t="s">
        <v>469</v>
      </c>
      <c r="F185" s="67">
        <f>F186</f>
        <v>469700</v>
      </c>
      <c r="G185" s="67">
        <f>G186</f>
        <v>0</v>
      </c>
      <c r="H185" s="67">
        <f>H186</f>
        <v>469700</v>
      </c>
      <c r="I185" s="67">
        <f>I186</f>
        <v>469700</v>
      </c>
    </row>
    <row r="186" spans="1:9" ht="18.75">
      <c r="A186" s="69" t="s">
        <v>292</v>
      </c>
      <c r="B186" s="77" t="s">
        <v>477</v>
      </c>
      <c r="C186" s="68" t="s">
        <v>460</v>
      </c>
      <c r="D186" s="68" t="s">
        <v>144</v>
      </c>
      <c r="E186" s="68" t="s">
        <v>469</v>
      </c>
      <c r="F186" s="67">
        <f>F187+F188</f>
        <v>469700</v>
      </c>
      <c r="G186" s="67">
        <f>G187+G188</f>
        <v>0</v>
      </c>
      <c r="H186" s="67">
        <f>H187+H188</f>
        <v>469700</v>
      </c>
      <c r="I186" s="67">
        <f>I187+I188</f>
        <v>469700</v>
      </c>
    </row>
    <row r="187" spans="1:9" ht="56.25">
      <c r="A187" s="70" t="s">
        <v>224</v>
      </c>
      <c r="B187" s="77" t="s">
        <v>477</v>
      </c>
      <c r="C187" s="68" t="s">
        <v>460</v>
      </c>
      <c r="D187" s="68" t="s">
        <v>144</v>
      </c>
      <c r="E187" s="68" t="s">
        <v>311</v>
      </c>
      <c r="F187" s="67">
        <f>'приложение № 4'!G632</f>
        <v>394320</v>
      </c>
      <c r="G187" s="67">
        <f>'приложение № 4'!H632</f>
        <v>-20</v>
      </c>
      <c r="H187" s="67">
        <f>'приложение № 4'!I632</f>
        <v>394300</v>
      </c>
      <c r="I187" s="67">
        <f>'приложение № 4'!J632</f>
        <v>394300</v>
      </c>
    </row>
    <row r="188" spans="1:9" ht="18.75">
      <c r="A188" s="70" t="s">
        <v>225</v>
      </c>
      <c r="B188" s="77" t="s">
        <v>477</v>
      </c>
      <c r="C188" s="68" t="s">
        <v>460</v>
      </c>
      <c r="D188" s="68" t="s">
        <v>144</v>
      </c>
      <c r="E188" s="68" t="s">
        <v>312</v>
      </c>
      <c r="F188" s="67">
        <f>'приложение № 4'!G633</f>
        <v>75380</v>
      </c>
      <c r="G188" s="67">
        <f>'приложение № 4'!H633</f>
        <v>20</v>
      </c>
      <c r="H188" s="67">
        <f>'приложение № 4'!I633</f>
        <v>75400</v>
      </c>
      <c r="I188" s="67">
        <f>'приложение № 4'!J633</f>
        <v>75400</v>
      </c>
    </row>
    <row r="189" spans="1:9" ht="18.75">
      <c r="A189" s="69" t="s">
        <v>341</v>
      </c>
      <c r="B189" s="68" t="s">
        <v>477</v>
      </c>
      <c r="C189" s="68" t="s">
        <v>490</v>
      </c>
      <c r="D189" s="68" t="s">
        <v>468</v>
      </c>
      <c r="E189" s="68" t="s">
        <v>469</v>
      </c>
      <c r="F189" s="67">
        <f>F190+F193</f>
        <v>152900</v>
      </c>
      <c r="G189" s="67">
        <f>G190+G193</f>
        <v>0</v>
      </c>
      <c r="H189" s="67">
        <f>H190+H193</f>
        <v>152900</v>
      </c>
      <c r="I189" s="67">
        <f>I190+I193</f>
        <v>152900</v>
      </c>
    </row>
    <row r="190" spans="1:9" ht="18.75">
      <c r="A190" s="69" t="s">
        <v>342</v>
      </c>
      <c r="B190" s="68" t="s">
        <v>477</v>
      </c>
      <c r="C190" s="68" t="s">
        <v>490</v>
      </c>
      <c r="D190" s="68" t="s">
        <v>301</v>
      </c>
      <c r="E190" s="68" t="s">
        <v>469</v>
      </c>
      <c r="F190" s="67">
        <f>F191+F192</f>
        <v>53700</v>
      </c>
      <c r="G190" s="67">
        <f>G191+G192</f>
        <v>0</v>
      </c>
      <c r="H190" s="67">
        <f>H191+H192</f>
        <v>53700</v>
      </c>
      <c r="I190" s="67">
        <f>I191+I192</f>
        <v>53700</v>
      </c>
    </row>
    <row r="191" spans="1:9" ht="56.25">
      <c r="A191" s="70" t="s">
        <v>224</v>
      </c>
      <c r="B191" s="68" t="s">
        <v>477</v>
      </c>
      <c r="C191" s="68" t="s">
        <v>490</v>
      </c>
      <c r="D191" s="68" t="s">
        <v>301</v>
      </c>
      <c r="E191" s="68" t="s">
        <v>311</v>
      </c>
      <c r="F191" s="67">
        <f>'приложение № 4'!G636</f>
        <v>42960</v>
      </c>
      <c r="G191" s="67">
        <f>'приложение № 4'!H636</f>
        <v>0</v>
      </c>
      <c r="H191" s="67">
        <f>'приложение № 4'!I636</f>
        <v>42960</v>
      </c>
      <c r="I191" s="67">
        <f>'приложение № 4'!J636</f>
        <v>42960</v>
      </c>
    </row>
    <row r="192" spans="1:9" ht="18.75">
      <c r="A192" s="70" t="s">
        <v>225</v>
      </c>
      <c r="B192" s="68" t="s">
        <v>477</v>
      </c>
      <c r="C192" s="68" t="s">
        <v>490</v>
      </c>
      <c r="D192" s="68" t="s">
        <v>301</v>
      </c>
      <c r="E192" s="68" t="s">
        <v>312</v>
      </c>
      <c r="F192" s="67">
        <f>'приложение № 4'!G637</f>
        <v>10740</v>
      </c>
      <c r="G192" s="67">
        <f>'приложение № 4'!H637</f>
        <v>0</v>
      </c>
      <c r="H192" s="67">
        <f>'приложение № 4'!I637</f>
        <v>10740</v>
      </c>
      <c r="I192" s="67">
        <f>'приложение № 4'!J637</f>
        <v>10740</v>
      </c>
    </row>
    <row r="193" spans="1:9" ht="18.75">
      <c r="A193" s="69" t="s">
        <v>369</v>
      </c>
      <c r="B193" s="68" t="s">
        <v>477</v>
      </c>
      <c r="C193" s="68" t="s">
        <v>490</v>
      </c>
      <c r="D193" s="68" t="s">
        <v>111</v>
      </c>
      <c r="E193" s="68" t="s">
        <v>469</v>
      </c>
      <c r="F193" s="67">
        <f>F194</f>
        <v>99200</v>
      </c>
      <c r="G193" s="67">
        <f aca="true" t="shared" si="9" ref="F193:I195">G194</f>
        <v>0</v>
      </c>
      <c r="H193" s="67">
        <f t="shared" si="9"/>
        <v>99200</v>
      </c>
      <c r="I193" s="67">
        <f t="shared" si="9"/>
        <v>99200</v>
      </c>
    </row>
    <row r="194" spans="1:9" ht="18.75">
      <c r="A194" s="69" t="s">
        <v>380</v>
      </c>
      <c r="B194" s="68" t="s">
        <v>477</v>
      </c>
      <c r="C194" s="68" t="s">
        <v>490</v>
      </c>
      <c r="D194" s="68" t="s">
        <v>113</v>
      </c>
      <c r="E194" s="68" t="s">
        <v>469</v>
      </c>
      <c r="F194" s="67">
        <f t="shared" si="9"/>
        <v>99200</v>
      </c>
      <c r="G194" s="67">
        <f t="shared" si="9"/>
        <v>0</v>
      </c>
      <c r="H194" s="67">
        <f t="shared" si="9"/>
        <v>99200</v>
      </c>
      <c r="I194" s="67">
        <f t="shared" si="9"/>
        <v>99200</v>
      </c>
    </row>
    <row r="195" spans="1:9" ht="56.25">
      <c r="A195" s="69" t="s">
        <v>308</v>
      </c>
      <c r="B195" s="68" t="s">
        <v>477</v>
      </c>
      <c r="C195" s="68" t="s">
        <v>490</v>
      </c>
      <c r="D195" s="68" t="s">
        <v>120</v>
      </c>
      <c r="E195" s="68" t="s">
        <v>469</v>
      </c>
      <c r="F195" s="67">
        <f t="shared" si="9"/>
        <v>99200</v>
      </c>
      <c r="G195" s="67">
        <f t="shared" si="9"/>
        <v>0</v>
      </c>
      <c r="H195" s="67">
        <f t="shared" si="9"/>
        <v>99200</v>
      </c>
      <c r="I195" s="67">
        <f t="shared" si="9"/>
        <v>99200</v>
      </c>
    </row>
    <row r="196" spans="1:9" ht="18.75">
      <c r="A196" s="69" t="s">
        <v>313</v>
      </c>
      <c r="B196" s="68" t="s">
        <v>477</v>
      </c>
      <c r="C196" s="68" t="s">
        <v>490</v>
      </c>
      <c r="D196" s="68" t="s">
        <v>120</v>
      </c>
      <c r="E196" s="68" t="s">
        <v>312</v>
      </c>
      <c r="F196" s="67">
        <f>'приложение № 4'!G840</f>
        <v>99200</v>
      </c>
      <c r="G196" s="67">
        <f>'приложение № 4'!H840</f>
        <v>0</v>
      </c>
      <c r="H196" s="67">
        <f>'приложение № 4'!I840</f>
        <v>99200</v>
      </c>
      <c r="I196" s="67">
        <f>'приложение № 4'!J840</f>
        <v>99200</v>
      </c>
    </row>
    <row r="197" spans="1:9" ht="18.75">
      <c r="A197" s="75" t="s">
        <v>452</v>
      </c>
      <c r="B197" s="66" t="s">
        <v>477</v>
      </c>
      <c r="C197" s="76" t="s">
        <v>481</v>
      </c>
      <c r="D197" s="76" t="s">
        <v>468</v>
      </c>
      <c r="E197" s="76" t="s">
        <v>469</v>
      </c>
      <c r="F197" s="107">
        <f>F198</f>
        <v>19258438</v>
      </c>
      <c r="G197" s="107">
        <f>G198</f>
        <v>924147</v>
      </c>
      <c r="H197" s="107">
        <f>H198</f>
        <v>20182585</v>
      </c>
      <c r="I197" s="107">
        <f>I198</f>
        <v>20182585</v>
      </c>
    </row>
    <row r="198" spans="1:9" ht="18.75">
      <c r="A198" s="78" t="s">
        <v>366</v>
      </c>
      <c r="B198" s="66" t="s">
        <v>477</v>
      </c>
      <c r="C198" s="76" t="s">
        <v>481</v>
      </c>
      <c r="D198" s="68" t="s">
        <v>121</v>
      </c>
      <c r="E198" s="76" t="s">
        <v>469</v>
      </c>
      <c r="F198" s="107">
        <f>F199+F200</f>
        <v>19258438</v>
      </c>
      <c r="G198" s="107">
        <f>G199+G200</f>
        <v>924147</v>
      </c>
      <c r="H198" s="107">
        <f>H199+H200</f>
        <v>20182585</v>
      </c>
      <c r="I198" s="107">
        <f>I199+I200</f>
        <v>20182585</v>
      </c>
    </row>
    <row r="199" spans="1:9" ht="18.75">
      <c r="A199" s="1" t="s">
        <v>313</v>
      </c>
      <c r="B199" s="11" t="s">
        <v>477</v>
      </c>
      <c r="C199" s="8" t="s">
        <v>481</v>
      </c>
      <c r="D199" s="8" t="s">
        <v>121</v>
      </c>
      <c r="E199" s="13" t="s">
        <v>312</v>
      </c>
      <c r="F199" s="107">
        <f>'приложение № 4'!G964</f>
        <v>0</v>
      </c>
      <c r="G199" s="107">
        <f>'приложение № 4'!H964</f>
        <v>924147</v>
      </c>
      <c r="H199" s="107">
        <f>'приложение № 4'!I964</f>
        <v>924147</v>
      </c>
      <c r="I199" s="107">
        <f>'приложение № 4'!J964</f>
        <v>924147</v>
      </c>
    </row>
    <row r="200" spans="1:9" ht="18.75">
      <c r="A200" s="78" t="s">
        <v>411</v>
      </c>
      <c r="B200" s="66" t="s">
        <v>477</v>
      </c>
      <c r="C200" s="76" t="s">
        <v>481</v>
      </c>
      <c r="D200" s="76" t="s">
        <v>367</v>
      </c>
      <c r="E200" s="76" t="s">
        <v>469</v>
      </c>
      <c r="F200" s="108">
        <f>F201+F204</f>
        <v>19258438</v>
      </c>
      <c r="G200" s="108">
        <f>G201+G204</f>
        <v>0</v>
      </c>
      <c r="H200" s="108">
        <f>H201+H204</f>
        <v>19258438</v>
      </c>
      <c r="I200" s="108">
        <f>I201+I204</f>
        <v>19258438</v>
      </c>
    </row>
    <row r="201" spans="1:9" ht="37.5">
      <c r="A201" s="65" t="s">
        <v>512</v>
      </c>
      <c r="B201" s="66" t="s">
        <v>477</v>
      </c>
      <c r="C201" s="76" t="s">
        <v>481</v>
      </c>
      <c r="D201" s="76" t="s">
        <v>367</v>
      </c>
      <c r="E201" s="76" t="s">
        <v>252</v>
      </c>
      <c r="F201" s="107">
        <f>F202</f>
        <v>15157148</v>
      </c>
      <c r="G201" s="107">
        <f aca="true" t="shared" si="10" ref="F201:I202">G202</f>
        <v>0</v>
      </c>
      <c r="H201" s="107">
        <f t="shared" si="10"/>
        <v>15157148</v>
      </c>
      <c r="I201" s="107">
        <f t="shared" si="10"/>
        <v>15157148</v>
      </c>
    </row>
    <row r="202" spans="1:9" ht="18.75">
      <c r="A202" s="65" t="s">
        <v>513</v>
      </c>
      <c r="B202" s="66" t="s">
        <v>477</v>
      </c>
      <c r="C202" s="76" t="s">
        <v>481</v>
      </c>
      <c r="D202" s="76" t="s">
        <v>367</v>
      </c>
      <c r="E202" s="76" t="s">
        <v>510</v>
      </c>
      <c r="F202" s="107">
        <f t="shared" si="10"/>
        <v>15157148</v>
      </c>
      <c r="G202" s="107">
        <f t="shared" si="10"/>
        <v>0</v>
      </c>
      <c r="H202" s="107">
        <f t="shared" si="10"/>
        <v>15157148</v>
      </c>
      <c r="I202" s="107">
        <f t="shared" si="10"/>
        <v>15157148</v>
      </c>
    </row>
    <row r="203" spans="1:9" ht="56.25">
      <c r="A203" s="65" t="s">
        <v>514</v>
      </c>
      <c r="B203" s="66" t="s">
        <v>477</v>
      </c>
      <c r="C203" s="76" t="s">
        <v>481</v>
      </c>
      <c r="D203" s="76" t="s">
        <v>367</v>
      </c>
      <c r="E203" s="76" t="s">
        <v>511</v>
      </c>
      <c r="F203" s="107">
        <f>'приложение № 4'!G846</f>
        <v>15157148</v>
      </c>
      <c r="G203" s="107">
        <f>'приложение № 4'!H846</f>
        <v>0</v>
      </c>
      <c r="H203" s="107">
        <f>'приложение № 4'!I846</f>
        <v>15157148</v>
      </c>
      <c r="I203" s="107">
        <f>'приложение № 4'!J846</f>
        <v>15157148</v>
      </c>
    </row>
    <row r="204" spans="1:9" ht="75">
      <c r="A204" s="65" t="s">
        <v>302</v>
      </c>
      <c r="B204" s="66" t="s">
        <v>477</v>
      </c>
      <c r="C204" s="76" t="s">
        <v>481</v>
      </c>
      <c r="D204" s="76" t="s">
        <v>357</v>
      </c>
      <c r="E204" s="76" t="s">
        <v>469</v>
      </c>
      <c r="F204" s="107">
        <f>F205</f>
        <v>4101290</v>
      </c>
      <c r="G204" s="107">
        <f aca="true" t="shared" si="11" ref="F204:I206">G205</f>
        <v>0</v>
      </c>
      <c r="H204" s="107">
        <f t="shared" si="11"/>
        <v>4101290</v>
      </c>
      <c r="I204" s="107">
        <f t="shared" si="11"/>
        <v>4101290</v>
      </c>
    </row>
    <row r="205" spans="1:9" ht="37.5">
      <c r="A205" s="65" t="s">
        <v>512</v>
      </c>
      <c r="B205" s="66" t="s">
        <v>477</v>
      </c>
      <c r="C205" s="76" t="s">
        <v>481</v>
      </c>
      <c r="D205" s="76" t="s">
        <v>357</v>
      </c>
      <c r="E205" s="76" t="s">
        <v>252</v>
      </c>
      <c r="F205" s="107">
        <f t="shared" si="11"/>
        <v>4101290</v>
      </c>
      <c r="G205" s="107">
        <f t="shared" si="11"/>
        <v>0</v>
      </c>
      <c r="H205" s="107">
        <f t="shared" si="11"/>
        <v>4101290</v>
      </c>
      <c r="I205" s="107">
        <f t="shared" si="11"/>
        <v>4101290</v>
      </c>
    </row>
    <row r="206" spans="1:9" ht="18.75">
      <c r="A206" s="79" t="s">
        <v>513</v>
      </c>
      <c r="B206" s="66" t="s">
        <v>477</v>
      </c>
      <c r="C206" s="76" t="s">
        <v>481</v>
      </c>
      <c r="D206" s="76" t="s">
        <v>357</v>
      </c>
      <c r="E206" s="80">
        <v>610</v>
      </c>
      <c r="F206" s="107">
        <f t="shared" si="11"/>
        <v>4101290</v>
      </c>
      <c r="G206" s="107">
        <f t="shared" si="11"/>
        <v>0</v>
      </c>
      <c r="H206" s="107">
        <f t="shared" si="11"/>
        <v>4101290</v>
      </c>
      <c r="I206" s="107">
        <f t="shared" si="11"/>
        <v>4101290</v>
      </c>
    </row>
    <row r="207" spans="1:9" ht="56.25">
      <c r="A207" s="65" t="s">
        <v>514</v>
      </c>
      <c r="B207" s="66" t="s">
        <v>477</v>
      </c>
      <c r="C207" s="76" t="s">
        <v>481</v>
      </c>
      <c r="D207" s="76" t="s">
        <v>357</v>
      </c>
      <c r="E207" s="80">
        <v>611</v>
      </c>
      <c r="F207" s="107">
        <f>'приложение № 4'!G850</f>
        <v>4101290</v>
      </c>
      <c r="G207" s="107">
        <f>'приложение № 4'!H850</f>
        <v>0</v>
      </c>
      <c r="H207" s="107">
        <f>'приложение № 4'!I850</f>
        <v>4101290</v>
      </c>
      <c r="I207" s="107">
        <f>'приложение № 4'!J850</f>
        <v>4101290</v>
      </c>
    </row>
    <row r="208" spans="1:9" ht="18.75">
      <c r="A208" s="69" t="s">
        <v>375</v>
      </c>
      <c r="B208" s="77" t="s">
        <v>477</v>
      </c>
      <c r="C208" s="77" t="s">
        <v>416</v>
      </c>
      <c r="D208" s="68" t="s">
        <v>468</v>
      </c>
      <c r="E208" s="68" t="s">
        <v>469</v>
      </c>
      <c r="F208" s="67">
        <f>F209</f>
        <v>30858737</v>
      </c>
      <c r="G208" s="67">
        <f aca="true" t="shared" si="12" ref="F208:I211">G209</f>
        <v>0</v>
      </c>
      <c r="H208" s="67">
        <f t="shared" si="12"/>
        <v>30858737</v>
      </c>
      <c r="I208" s="67">
        <f t="shared" si="12"/>
        <v>29526061.85</v>
      </c>
    </row>
    <row r="209" spans="1:9" ht="18.75">
      <c r="A209" s="69" t="s">
        <v>417</v>
      </c>
      <c r="B209" s="68" t="s">
        <v>477</v>
      </c>
      <c r="C209" s="68" t="s">
        <v>416</v>
      </c>
      <c r="D209" s="68" t="s">
        <v>418</v>
      </c>
      <c r="E209" s="68" t="s">
        <v>469</v>
      </c>
      <c r="F209" s="67">
        <f t="shared" si="12"/>
        <v>30858737</v>
      </c>
      <c r="G209" s="67">
        <f t="shared" si="12"/>
        <v>0</v>
      </c>
      <c r="H209" s="67">
        <f t="shared" si="12"/>
        <v>30858737</v>
      </c>
      <c r="I209" s="67">
        <f t="shared" si="12"/>
        <v>29526061.85</v>
      </c>
    </row>
    <row r="210" spans="1:9" ht="18.75">
      <c r="A210" s="69" t="s">
        <v>419</v>
      </c>
      <c r="B210" s="68" t="s">
        <v>477</v>
      </c>
      <c r="C210" s="68" t="s">
        <v>416</v>
      </c>
      <c r="D210" s="68" t="s">
        <v>420</v>
      </c>
      <c r="E210" s="68" t="s">
        <v>469</v>
      </c>
      <c r="F210" s="67">
        <f t="shared" si="12"/>
        <v>30858737</v>
      </c>
      <c r="G210" s="67">
        <f t="shared" si="12"/>
        <v>0</v>
      </c>
      <c r="H210" s="67">
        <f t="shared" si="12"/>
        <v>30858737</v>
      </c>
      <c r="I210" s="67">
        <f t="shared" si="12"/>
        <v>29526061.85</v>
      </c>
    </row>
    <row r="211" spans="1:9" ht="18.75">
      <c r="A211" s="65" t="s">
        <v>316</v>
      </c>
      <c r="B211" s="68" t="s">
        <v>477</v>
      </c>
      <c r="C211" s="68" t="s">
        <v>416</v>
      </c>
      <c r="D211" s="68" t="s">
        <v>420</v>
      </c>
      <c r="E211" s="68" t="s">
        <v>317</v>
      </c>
      <c r="F211" s="67">
        <f t="shared" si="12"/>
        <v>30858737</v>
      </c>
      <c r="G211" s="67">
        <f t="shared" si="12"/>
        <v>0</v>
      </c>
      <c r="H211" s="67">
        <f t="shared" si="12"/>
        <v>30858737</v>
      </c>
      <c r="I211" s="67">
        <f t="shared" si="12"/>
        <v>29526061.85</v>
      </c>
    </row>
    <row r="212" spans="1:9" ht="37.5">
      <c r="A212" s="65" t="s">
        <v>533</v>
      </c>
      <c r="B212" s="68" t="s">
        <v>477</v>
      </c>
      <c r="C212" s="68" t="s">
        <v>416</v>
      </c>
      <c r="D212" s="68" t="s">
        <v>420</v>
      </c>
      <c r="E212" s="68" t="s">
        <v>532</v>
      </c>
      <c r="F212" s="67">
        <f>'приложение № 4'!G855</f>
        <v>30858737</v>
      </c>
      <c r="G212" s="67">
        <f>'приложение № 4'!H855</f>
        <v>0</v>
      </c>
      <c r="H212" s="67">
        <f>'приложение № 4'!I855</f>
        <v>30858737</v>
      </c>
      <c r="I212" s="67">
        <f>'приложение № 4'!J855</f>
        <v>29526061.85</v>
      </c>
    </row>
    <row r="213" spans="1:9" ht="18.75">
      <c r="A213" s="65" t="s">
        <v>195</v>
      </c>
      <c r="B213" s="68" t="s">
        <v>477</v>
      </c>
      <c r="C213" s="68" t="s">
        <v>493</v>
      </c>
      <c r="D213" s="68" t="s">
        <v>468</v>
      </c>
      <c r="E213" s="68" t="s">
        <v>469</v>
      </c>
      <c r="F213" s="67">
        <f>F218+F223+F214</f>
        <v>53427853</v>
      </c>
      <c r="G213" s="67">
        <f>G218+G223+G214</f>
        <v>23476121.79</v>
      </c>
      <c r="H213" s="67">
        <f>H218+H223+H214</f>
        <v>76903974.78999999</v>
      </c>
      <c r="I213" s="67">
        <f>I218+I223+I214</f>
        <v>68546950.38</v>
      </c>
    </row>
    <row r="214" spans="1:9" ht="18.75">
      <c r="A214" s="12" t="s">
        <v>53</v>
      </c>
      <c r="B214" s="13" t="s">
        <v>477</v>
      </c>
      <c r="C214" s="13" t="s">
        <v>493</v>
      </c>
      <c r="D214" s="13" t="s">
        <v>27</v>
      </c>
      <c r="E214" s="13" t="s">
        <v>469</v>
      </c>
      <c r="F214" s="67">
        <f aca="true" t="shared" si="13" ref="F214:I216">F215</f>
        <v>0</v>
      </c>
      <c r="G214" s="67">
        <f t="shared" si="13"/>
        <v>22000000</v>
      </c>
      <c r="H214" s="67">
        <f t="shared" si="13"/>
        <v>22000000</v>
      </c>
      <c r="I214" s="67">
        <f t="shared" si="13"/>
        <v>22000000</v>
      </c>
    </row>
    <row r="215" spans="1:9" ht="37.5">
      <c r="A215" s="12" t="s">
        <v>24</v>
      </c>
      <c r="B215" s="13" t="s">
        <v>477</v>
      </c>
      <c r="C215" s="13" t="s">
        <v>493</v>
      </c>
      <c r="D215" s="13" t="s">
        <v>28</v>
      </c>
      <c r="E215" s="13" t="s">
        <v>469</v>
      </c>
      <c r="F215" s="67">
        <f t="shared" si="13"/>
        <v>0</v>
      </c>
      <c r="G215" s="67">
        <f t="shared" si="13"/>
        <v>22000000</v>
      </c>
      <c r="H215" s="67">
        <f t="shared" si="13"/>
        <v>22000000</v>
      </c>
      <c r="I215" s="67">
        <f t="shared" si="13"/>
        <v>22000000</v>
      </c>
    </row>
    <row r="216" spans="1:9" ht="37.5">
      <c r="A216" s="12" t="s">
        <v>25</v>
      </c>
      <c r="B216" s="13" t="s">
        <v>477</v>
      </c>
      <c r="C216" s="13" t="s">
        <v>493</v>
      </c>
      <c r="D216" s="13" t="s">
        <v>26</v>
      </c>
      <c r="E216" s="13" t="s">
        <v>469</v>
      </c>
      <c r="F216" s="67">
        <f t="shared" si="13"/>
        <v>0</v>
      </c>
      <c r="G216" s="67">
        <f t="shared" si="13"/>
        <v>22000000</v>
      </c>
      <c r="H216" s="67">
        <f t="shared" si="13"/>
        <v>22000000</v>
      </c>
      <c r="I216" s="67">
        <f t="shared" si="13"/>
        <v>22000000</v>
      </c>
    </row>
    <row r="217" spans="1:9" ht="18.75">
      <c r="A217" s="1" t="s">
        <v>313</v>
      </c>
      <c r="B217" s="13" t="s">
        <v>477</v>
      </c>
      <c r="C217" s="13" t="s">
        <v>493</v>
      </c>
      <c r="D217" s="13" t="s">
        <v>26</v>
      </c>
      <c r="E217" s="13" t="s">
        <v>312</v>
      </c>
      <c r="F217" s="67">
        <f>'приложение № 4'!G860</f>
        <v>0</v>
      </c>
      <c r="G217" s="67">
        <f>'приложение № 4'!H860</f>
        <v>22000000</v>
      </c>
      <c r="H217" s="67">
        <f>'приложение № 4'!I860</f>
        <v>22000000</v>
      </c>
      <c r="I217" s="67">
        <f>'приложение № 4'!J860</f>
        <v>22000000</v>
      </c>
    </row>
    <row r="218" spans="1:9" ht="37.5">
      <c r="A218" s="69" t="s">
        <v>371</v>
      </c>
      <c r="B218" s="68" t="s">
        <v>477</v>
      </c>
      <c r="C218" s="68" t="s">
        <v>493</v>
      </c>
      <c r="D218" s="68" t="s">
        <v>122</v>
      </c>
      <c r="E218" s="68" t="s">
        <v>469</v>
      </c>
      <c r="F218" s="67">
        <f>F219+F220+F221</f>
        <v>44907853</v>
      </c>
      <c r="G218" s="67">
        <f>G219+G220+G221</f>
        <v>819660.49</v>
      </c>
      <c r="H218" s="67">
        <f>H219+H220+H221</f>
        <v>45727513.489999995</v>
      </c>
      <c r="I218" s="67">
        <f>I219+I220+I221</f>
        <v>44257160.91</v>
      </c>
    </row>
    <row r="219" spans="1:9" ht="18.75">
      <c r="A219" s="69" t="s">
        <v>313</v>
      </c>
      <c r="B219" s="68" t="s">
        <v>477</v>
      </c>
      <c r="C219" s="68" t="s">
        <v>493</v>
      </c>
      <c r="D219" s="68" t="s">
        <v>122</v>
      </c>
      <c r="E219" s="68" t="s">
        <v>312</v>
      </c>
      <c r="F219" s="67">
        <f>'приложение № 4'!G862+'приложение № 4'!G967</f>
        <v>21677853</v>
      </c>
      <c r="G219" s="67">
        <f>'приложение № 4'!H862+'приложение № 4'!H967</f>
        <v>570208</v>
      </c>
      <c r="H219" s="67">
        <f>'приложение № 4'!I862+'приложение № 4'!I967</f>
        <v>22248061</v>
      </c>
      <c r="I219" s="67">
        <f>'приложение № 4'!J862+'приложение № 4'!J967</f>
        <v>20777708.42</v>
      </c>
    </row>
    <row r="220" spans="1:9" ht="37.5">
      <c r="A220" s="1" t="s">
        <v>315</v>
      </c>
      <c r="B220" s="13" t="s">
        <v>477</v>
      </c>
      <c r="C220" s="13" t="s">
        <v>493</v>
      </c>
      <c r="D220" s="13" t="s">
        <v>122</v>
      </c>
      <c r="E220" s="13" t="s">
        <v>314</v>
      </c>
      <c r="F220" s="67">
        <f>'приложение № 4'!G968</f>
        <v>0</v>
      </c>
      <c r="G220" s="67">
        <f>'приложение № 4'!H968</f>
        <v>249452.49</v>
      </c>
      <c r="H220" s="67">
        <f>'приложение № 4'!I968</f>
        <v>249452.49</v>
      </c>
      <c r="I220" s="67">
        <f>'приложение № 4'!J968</f>
        <v>249452.49</v>
      </c>
    </row>
    <row r="221" spans="1:9" ht="18.75">
      <c r="A221" s="65" t="s">
        <v>316</v>
      </c>
      <c r="B221" s="68" t="s">
        <v>477</v>
      </c>
      <c r="C221" s="68" t="s">
        <v>493</v>
      </c>
      <c r="D221" s="68" t="s">
        <v>122</v>
      </c>
      <c r="E221" s="68" t="s">
        <v>317</v>
      </c>
      <c r="F221" s="67">
        <f>F222</f>
        <v>23230000</v>
      </c>
      <c r="G221" s="67">
        <f>G222</f>
        <v>0</v>
      </c>
      <c r="H221" s="67">
        <f>H222</f>
        <v>23230000</v>
      </c>
      <c r="I221" s="67">
        <f>I222</f>
        <v>23230000</v>
      </c>
    </row>
    <row r="222" spans="1:9" ht="37.5">
      <c r="A222" s="65" t="s">
        <v>533</v>
      </c>
      <c r="B222" s="68" t="s">
        <v>477</v>
      </c>
      <c r="C222" s="68" t="s">
        <v>493</v>
      </c>
      <c r="D222" s="68" t="s">
        <v>122</v>
      </c>
      <c r="E222" s="68" t="s">
        <v>532</v>
      </c>
      <c r="F222" s="67">
        <f>'приложение № 4'!G864</f>
        <v>23230000</v>
      </c>
      <c r="G222" s="67">
        <f>'приложение № 4'!H864</f>
        <v>0</v>
      </c>
      <c r="H222" s="67">
        <f>'приложение № 4'!I864</f>
        <v>23230000</v>
      </c>
      <c r="I222" s="67">
        <f>'приложение № 4'!J864</f>
        <v>23230000</v>
      </c>
    </row>
    <row r="223" spans="1:9" ht="18.75">
      <c r="A223" s="69" t="s">
        <v>253</v>
      </c>
      <c r="B223" s="68" t="s">
        <v>477</v>
      </c>
      <c r="C223" s="68" t="s">
        <v>493</v>
      </c>
      <c r="D223" s="66" t="s">
        <v>489</v>
      </c>
      <c r="E223" s="68" t="s">
        <v>469</v>
      </c>
      <c r="F223" s="67">
        <f>F224</f>
        <v>8520000</v>
      </c>
      <c r="G223" s="67">
        <f aca="true" t="shared" si="14" ref="F223:I224">G224</f>
        <v>656461.3000000007</v>
      </c>
      <c r="H223" s="67">
        <f t="shared" si="14"/>
        <v>9176461.3</v>
      </c>
      <c r="I223" s="67">
        <f t="shared" si="14"/>
        <v>2289789.47</v>
      </c>
    </row>
    <row r="224" spans="1:9" ht="37.5">
      <c r="A224" s="65" t="s">
        <v>71</v>
      </c>
      <c r="B224" s="68" t="s">
        <v>477</v>
      </c>
      <c r="C224" s="68" t="s">
        <v>493</v>
      </c>
      <c r="D224" s="81" t="s">
        <v>108</v>
      </c>
      <c r="E224" s="68" t="s">
        <v>469</v>
      </c>
      <c r="F224" s="67">
        <f t="shared" si="14"/>
        <v>8520000</v>
      </c>
      <c r="G224" s="67">
        <f t="shared" si="14"/>
        <v>656461.3000000007</v>
      </c>
      <c r="H224" s="67">
        <f t="shared" si="14"/>
        <v>9176461.3</v>
      </c>
      <c r="I224" s="67">
        <f t="shared" si="14"/>
        <v>2289789.47</v>
      </c>
    </row>
    <row r="225" spans="1:9" ht="37.5">
      <c r="A225" s="69" t="s">
        <v>315</v>
      </c>
      <c r="B225" s="68" t="s">
        <v>477</v>
      </c>
      <c r="C225" s="68" t="s">
        <v>493</v>
      </c>
      <c r="D225" s="81" t="s">
        <v>108</v>
      </c>
      <c r="E225" s="68" t="s">
        <v>314</v>
      </c>
      <c r="F225" s="67">
        <f>'приложение № 4'!G971</f>
        <v>8520000</v>
      </c>
      <c r="G225" s="67">
        <f>'приложение № 4'!H971</f>
        <v>656461.3000000007</v>
      </c>
      <c r="H225" s="67">
        <f>'приложение № 4'!I971</f>
        <v>9176461.3</v>
      </c>
      <c r="I225" s="67">
        <f>'приложение № 4'!J971</f>
        <v>2289789.47</v>
      </c>
    </row>
    <row r="226" spans="1:9" ht="18.75">
      <c r="A226" s="1" t="s">
        <v>204</v>
      </c>
      <c r="B226" s="13" t="s">
        <v>477</v>
      </c>
      <c r="C226" s="13" t="s">
        <v>494</v>
      </c>
      <c r="D226" s="11" t="s">
        <v>468</v>
      </c>
      <c r="E226" s="11" t="s">
        <v>469</v>
      </c>
      <c r="F226" s="67">
        <f>F227</f>
        <v>0</v>
      </c>
      <c r="G226" s="67">
        <f aca="true" t="shared" si="15" ref="F226:I231">G227</f>
        <v>26200</v>
      </c>
      <c r="H226" s="67">
        <f t="shared" si="15"/>
        <v>26200</v>
      </c>
      <c r="I226" s="67">
        <f t="shared" si="15"/>
        <v>26200</v>
      </c>
    </row>
    <row r="227" spans="1:9" ht="18.75">
      <c r="A227" s="1" t="s">
        <v>53</v>
      </c>
      <c r="B227" s="13" t="s">
        <v>477</v>
      </c>
      <c r="C227" s="13" t="s">
        <v>494</v>
      </c>
      <c r="D227" s="11" t="s">
        <v>54</v>
      </c>
      <c r="E227" s="11" t="s">
        <v>469</v>
      </c>
      <c r="F227" s="67">
        <f t="shared" si="15"/>
        <v>0</v>
      </c>
      <c r="G227" s="67">
        <f t="shared" si="15"/>
        <v>26200</v>
      </c>
      <c r="H227" s="67">
        <f t="shared" si="15"/>
        <v>26200</v>
      </c>
      <c r="I227" s="67">
        <f t="shared" si="15"/>
        <v>26200</v>
      </c>
    </row>
    <row r="228" spans="1:9" ht="37.5">
      <c r="A228" s="1" t="s">
        <v>205</v>
      </c>
      <c r="B228" s="13" t="s">
        <v>477</v>
      </c>
      <c r="C228" s="13" t="s">
        <v>494</v>
      </c>
      <c r="D228" s="11" t="s">
        <v>206</v>
      </c>
      <c r="E228" s="11" t="s">
        <v>469</v>
      </c>
      <c r="F228" s="67">
        <f t="shared" si="15"/>
        <v>0</v>
      </c>
      <c r="G228" s="67">
        <f t="shared" si="15"/>
        <v>26200</v>
      </c>
      <c r="H228" s="67">
        <f t="shared" si="15"/>
        <v>26200</v>
      </c>
      <c r="I228" s="67">
        <f t="shared" si="15"/>
        <v>26200</v>
      </c>
    </row>
    <row r="229" spans="1:9" ht="56.25">
      <c r="A229" s="1" t="s">
        <v>207</v>
      </c>
      <c r="B229" s="13" t="s">
        <v>477</v>
      </c>
      <c r="C229" s="13" t="s">
        <v>494</v>
      </c>
      <c r="D229" s="11" t="s">
        <v>208</v>
      </c>
      <c r="E229" s="11" t="s">
        <v>469</v>
      </c>
      <c r="F229" s="67">
        <f t="shared" si="15"/>
        <v>0</v>
      </c>
      <c r="G229" s="67">
        <f t="shared" si="15"/>
        <v>26200</v>
      </c>
      <c r="H229" s="67">
        <f t="shared" si="15"/>
        <v>26200</v>
      </c>
      <c r="I229" s="67">
        <f t="shared" si="15"/>
        <v>26200</v>
      </c>
    </row>
    <row r="230" spans="1:9" ht="37.5">
      <c r="A230" s="12" t="s">
        <v>512</v>
      </c>
      <c r="B230" s="13" t="s">
        <v>477</v>
      </c>
      <c r="C230" s="13" t="s">
        <v>494</v>
      </c>
      <c r="D230" s="11" t="s">
        <v>208</v>
      </c>
      <c r="E230" s="13" t="s">
        <v>252</v>
      </c>
      <c r="F230" s="67">
        <f t="shared" si="15"/>
        <v>0</v>
      </c>
      <c r="G230" s="67">
        <f t="shared" si="15"/>
        <v>26200</v>
      </c>
      <c r="H230" s="67">
        <f t="shared" si="15"/>
        <v>26200</v>
      </c>
      <c r="I230" s="67">
        <f t="shared" si="15"/>
        <v>26200</v>
      </c>
    </row>
    <row r="231" spans="1:9" ht="18.75">
      <c r="A231" s="12" t="s">
        <v>513</v>
      </c>
      <c r="B231" s="13" t="s">
        <v>477</v>
      </c>
      <c r="C231" s="13" t="s">
        <v>494</v>
      </c>
      <c r="D231" s="11" t="s">
        <v>208</v>
      </c>
      <c r="E231" s="11" t="s">
        <v>510</v>
      </c>
      <c r="F231" s="67">
        <f t="shared" si="15"/>
        <v>0</v>
      </c>
      <c r="G231" s="67">
        <f t="shared" si="15"/>
        <v>26200</v>
      </c>
      <c r="H231" s="67">
        <f t="shared" si="15"/>
        <v>26200</v>
      </c>
      <c r="I231" s="67">
        <f t="shared" si="15"/>
        <v>26200</v>
      </c>
    </row>
    <row r="232" spans="1:9" ht="18.75">
      <c r="A232" s="12" t="s">
        <v>257</v>
      </c>
      <c r="B232" s="13" t="s">
        <v>477</v>
      </c>
      <c r="C232" s="13" t="s">
        <v>494</v>
      </c>
      <c r="D232" s="11" t="s">
        <v>208</v>
      </c>
      <c r="E232" s="13" t="s">
        <v>516</v>
      </c>
      <c r="F232" s="67">
        <f>'приложение № 4'!G376</f>
        <v>0</v>
      </c>
      <c r="G232" s="67">
        <f>'приложение № 4'!H376</f>
        <v>26200</v>
      </c>
      <c r="H232" s="67">
        <f>'приложение № 4'!I376</f>
        <v>26200</v>
      </c>
      <c r="I232" s="67">
        <f>'приложение № 4'!J376</f>
        <v>26200</v>
      </c>
    </row>
    <row r="233" spans="1:9" ht="18.75">
      <c r="A233" s="69" t="s">
        <v>488</v>
      </c>
      <c r="B233" s="68" t="s">
        <v>477</v>
      </c>
      <c r="C233" s="68" t="s">
        <v>483</v>
      </c>
      <c r="D233" s="68" t="s">
        <v>468</v>
      </c>
      <c r="E233" s="68" t="s">
        <v>469</v>
      </c>
      <c r="F233" s="67">
        <f>F243+F248+F234+F251+F241</f>
        <v>3810068</v>
      </c>
      <c r="G233" s="67">
        <f>G243+G248+G234+G251+G241</f>
        <v>3374556.9299999997</v>
      </c>
      <c r="H233" s="67">
        <f>H243+H248+H234+H251+H241</f>
        <v>7184624.93</v>
      </c>
      <c r="I233" s="67">
        <f>I243+I248+I234+I251+I241</f>
        <v>6408950.45</v>
      </c>
    </row>
    <row r="234" spans="1:9" ht="18.75">
      <c r="A234" s="69" t="s">
        <v>421</v>
      </c>
      <c r="B234" s="68" t="s">
        <v>477</v>
      </c>
      <c r="C234" s="68" t="s">
        <v>483</v>
      </c>
      <c r="D234" s="68" t="s">
        <v>221</v>
      </c>
      <c r="E234" s="68" t="s">
        <v>469</v>
      </c>
      <c r="F234" s="67">
        <f>F235</f>
        <v>683999</v>
      </c>
      <c r="G234" s="67">
        <f>G235</f>
        <v>974556.9299999999</v>
      </c>
      <c r="H234" s="67">
        <f>H235</f>
        <v>1658555.93</v>
      </c>
      <c r="I234" s="67">
        <f>I235</f>
        <v>955781.4500000001</v>
      </c>
    </row>
    <row r="235" spans="1:9" ht="18.75">
      <c r="A235" s="69" t="s">
        <v>422</v>
      </c>
      <c r="B235" s="68" t="s">
        <v>477</v>
      </c>
      <c r="C235" s="68" t="s">
        <v>483</v>
      </c>
      <c r="D235" s="68" t="s">
        <v>222</v>
      </c>
      <c r="E235" s="68" t="s">
        <v>469</v>
      </c>
      <c r="F235" s="67">
        <f>F236+F237</f>
        <v>683999</v>
      </c>
      <c r="G235" s="67">
        <f>G236+G237</f>
        <v>974556.9299999999</v>
      </c>
      <c r="H235" s="67">
        <f>H236+H237</f>
        <v>1658555.93</v>
      </c>
      <c r="I235" s="67">
        <f>I236+I237</f>
        <v>955781.4500000001</v>
      </c>
    </row>
    <row r="236" spans="1:9" ht="18.75">
      <c r="A236" s="36" t="s">
        <v>313</v>
      </c>
      <c r="B236" s="68" t="s">
        <v>477</v>
      </c>
      <c r="C236" s="68" t="s">
        <v>483</v>
      </c>
      <c r="D236" s="68" t="s">
        <v>222</v>
      </c>
      <c r="E236" s="68" t="s">
        <v>312</v>
      </c>
      <c r="F236" s="67">
        <f>'приложение № 4'!G797</f>
        <v>673999</v>
      </c>
      <c r="G236" s="67">
        <f>'приложение № 4'!H797</f>
        <v>954556.9299999999</v>
      </c>
      <c r="H236" s="67">
        <f>'приложение № 4'!I797</f>
        <v>1628555.93</v>
      </c>
      <c r="I236" s="67">
        <f>'приложение № 4'!J797</f>
        <v>928555.28</v>
      </c>
    </row>
    <row r="237" spans="1:9" ht="18.75">
      <c r="A237" s="71" t="s">
        <v>316</v>
      </c>
      <c r="B237" s="68" t="s">
        <v>477</v>
      </c>
      <c r="C237" s="68" t="s">
        <v>483</v>
      </c>
      <c r="D237" s="68" t="s">
        <v>222</v>
      </c>
      <c r="E237" s="68" t="s">
        <v>317</v>
      </c>
      <c r="F237" s="67">
        <f>F238+F240</f>
        <v>10000</v>
      </c>
      <c r="G237" s="67">
        <f>G238+G240</f>
        <v>20000</v>
      </c>
      <c r="H237" s="67">
        <f>H238+H240</f>
        <v>30000</v>
      </c>
      <c r="I237" s="67">
        <f>I238+I240</f>
        <v>27226.17</v>
      </c>
    </row>
    <row r="238" spans="1:9" ht="18.75">
      <c r="A238" s="39" t="s">
        <v>6</v>
      </c>
      <c r="B238" s="13" t="s">
        <v>477</v>
      </c>
      <c r="C238" s="13" t="s">
        <v>483</v>
      </c>
      <c r="D238" s="13" t="s">
        <v>222</v>
      </c>
      <c r="E238" s="13" t="s">
        <v>7</v>
      </c>
      <c r="F238" s="67">
        <f>F239</f>
        <v>0</v>
      </c>
      <c r="G238" s="67">
        <f>G239</f>
        <v>24226.17</v>
      </c>
      <c r="H238" s="67">
        <f>H239</f>
        <v>24226.17</v>
      </c>
      <c r="I238" s="67">
        <f>I239</f>
        <v>24226.17</v>
      </c>
    </row>
    <row r="239" spans="1:9" ht="93.75">
      <c r="A239" s="129" t="s">
        <v>45</v>
      </c>
      <c r="B239" s="13" t="s">
        <v>477</v>
      </c>
      <c r="C239" s="13" t="s">
        <v>483</v>
      </c>
      <c r="D239" s="13" t="s">
        <v>222</v>
      </c>
      <c r="E239" s="13" t="s">
        <v>51</v>
      </c>
      <c r="F239" s="67">
        <f>'приложение № 4'!G800</f>
        <v>0</v>
      </c>
      <c r="G239" s="67">
        <f>'приложение № 4'!H800</f>
        <v>24226.17</v>
      </c>
      <c r="H239" s="67">
        <f>'приложение № 4'!I800</f>
        <v>24226.17</v>
      </c>
      <c r="I239" s="67">
        <f>'приложение № 4'!J800</f>
        <v>24226.17</v>
      </c>
    </row>
    <row r="240" spans="1:9" ht="18.75">
      <c r="A240" s="71" t="s">
        <v>251</v>
      </c>
      <c r="B240" s="68" t="s">
        <v>477</v>
      </c>
      <c r="C240" s="68" t="s">
        <v>483</v>
      </c>
      <c r="D240" s="68" t="s">
        <v>222</v>
      </c>
      <c r="E240" s="68" t="s">
        <v>318</v>
      </c>
      <c r="F240" s="67">
        <f>'приложение № 4'!G801</f>
        <v>10000</v>
      </c>
      <c r="G240" s="67">
        <f>'приложение № 4'!H801</f>
        <v>-4226.17</v>
      </c>
      <c r="H240" s="67">
        <f>'приложение № 4'!I801</f>
        <v>5773.83</v>
      </c>
      <c r="I240" s="67">
        <f>'приложение № 4'!J801</f>
        <v>3000</v>
      </c>
    </row>
    <row r="241" spans="1:9" ht="37.5">
      <c r="A241" s="1" t="s">
        <v>242</v>
      </c>
      <c r="B241" s="13" t="s">
        <v>477</v>
      </c>
      <c r="C241" s="13" t="s">
        <v>483</v>
      </c>
      <c r="D241" s="13" t="s">
        <v>241</v>
      </c>
      <c r="E241" s="13" t="s">
        <v>469</v>
      </c>
      <c r="F241" s="67">
        <f>F242</f>
        <v>0</v>
      </c>
      <c r="G241" s="67">
        <f>G242</f>
        <v>2400000</v>
      </c>
      <c r="H241" s="67">
        <f>H242</f>
        <v>2400000</v>
      </c>
      <c r="I241" s="67">
        <f>I242</f>
        <v>2400000</v>
      </c>
    </row>
    <row r="242" spans="1:9" ht="37.5">
      <c r="A242" s="1" t="s">
        <v>533</v>
      </c>
      <c r="B242" s="13" t="s">
        <v>477</v>
      </c>
      <c r="C242" s="13" t="s">
        <v>483</v>
      </c>
      <c r="D242" s="13" t="s">
        <v>241</v>
      </c>
      <c r="E242" s="13" t="s">
        <v>532</v>
      </c>
      <c r="F242" s="67">
        <f>'приложение № 4'!G640</f>
        <v>0</v>
      </c>
      <c r="G242" s="67">
        <f>'приложение № 4'!H640</f>
        <v>2400000</v>
      </c>
      <c r="H242" s="67">
        <f>'приложение № 4'!I640</f>
        <v>2400000</v>
      </c>
      <c r="I242" s="67">
        <f>'приложение № 4'!J640</f>
        <v>2400000</v>
      </c>
    </row>
    <row r="243" spans="1:9" ht="18.75">
      <c r="A243" s="69" t="s">
        <v>253</v>
      </c>
      <c r="B243" s="68" t="s">
        <v>477</v>
      </c>
      <c r="C243" s="68" t="s">
        <v>483</v>
      </c>
      <c r="D243" s="66" t="s">
        <v>489</v>
      </c>
      <c r="E243" s="76" t="s">
        <v>469</v>
      </c>
      <c r="F243" s="67">
        <f>F244</f>
        <v>875000</v>
      </c>
      <c r="G243" s="67">
        <f>G244</f>
        <v>0</v>
      </c>
      <c r="H243" s="67">
        <f>H244</f>
        <v>875000</v>
      </c>
      <c r="I243" s="67">
        <f>I244</f>
        <v>875000</v>
      </c>
    </row>
    <row r="244" spans="1:9" ht="37.5">
      <c r="A244" s="65" t="s">
        <v>531</v>
      </c>
      <c r="B244" s="68" t="s">
        <v>477</v>
      </c>
      <c r="C244" s="68" t="s">
        <v>483</v>
      </c>
      <c r="D244" s="66" t="s">
        <v>107</v>
      </c>
      <c r="E244" s="76" t="s">
        <v>469</v>
      </c>
      <c r="F244" s="67">
        <f>F245+F246</f>
        <v>875000</v>
      </c>
      <c r="G244" s="67">
        <f>G245+G246</f>
        <v>0</v>
      </c>
      <c r="H244" s="67">
        <f>H245+H246</f>
        <v>875000</v>
      </c>
      <c r="I244" s="67">
        <f>I245+I246</f>
        <v>875000</v>
      </c>
    </row>
    <row r="245" spans="1:9" ht="18.75">
      <c r="A245" s="69" t="s">
        <v>313</v>
      </c>
      <c r="B245" s="68" t="s">
        <v>477</v>
      </c>
      <c r="C245" s="68" t="s">
        <v>483</v>
      </c>
      <c r="D245" s="66" t="s">
        <v>107</v>
      </c>
      <c r="E245" s="68" t="s">
        <v>312</v>
      </c>
      <c r="F245" s="67">
        <f>'приложение № 4'!G643</f>
        <v>83000</v>
      </c>
      <c r="G245" s="67">
        <f>'приложение № 4'!H643</f>
        <v>-48000</v>
      </c>
      <c r="H245" s="67">
        <f>'приложение № 4'!I643</f>
        <v>35000</v>
      </c>
      <c r="I245" s="67">
        <f>'приложение № 4'!J643</f>
        <v>35000</v>
      </c>
    </row>
    <row r="246" spans="1:9" ht="18.75">
      <c r="A246" s="69" t="s">
        <v>316</v>
      </c>
      <c r="B246" s="68" t="s">
        <v>477</v>
      </c>
      <c r="C246" s="68" t="s">
        <v>483</v>
      </c>
      <c r="D246" s="66" t="s">
        <v>107</v>
      </c>
      <c r="E246" s="68" t="s">
        <v>317</v>
      </c>
      <c r="F246" s="67">
        <f>F247</f>
        <v>792000</v>
      </c>
      <c r="G246" s="67">
        <f>G247</f>
        <v>48000</v>
      </c>
      <c r="H246" s="67">
        <f>H247</f>
        <v>840000</v>
      </c>
      <c r="I246" s="67">
        <f>I247</f>
        <v>840000</v>
      </c>
    </row>
    <row r="247" spans="1:9" ht="37.5">
      <c r="A247" s="69" t="s">
        <v>533</v>
      </c>
      <c r="B247" s="68" t="s">
        <v>477</v>
      </c>
      <c r="C247" s="68" t="s">
        <v>483</v>
      </c>
      <c r="D247" s="66" t="s">
        <v>107</v>
      </c>
      <c r="E247" s="68" t="s">
        <v>532</v>
      </c>
      <c r="F247" s="67">
        <f>'приложение № 4'!G645</f>
        <v>792000</v>
      </c>
      <c r="G247" s="67">
        <f>'приложение № 4'!H645</f>
        <v>48000</v>
      </c>
      <c r="H247" s="67">
        <f>'приложение № 4'!I645</f>
        <v>840000</v>
      </c>
      <c r="I247" s="67">
        <f>'приложение № 4'!J645</f>
        <v>840000</v>
      </c>
    </row>
    <row r="248" spans="1:9" ht="18.75">
      <c r="A248" s="69" t="s">
        <v>176</v>
      </c>
      <c r="B248" s="68" t="s">
        <v>477</v>
      </c>
      <c r="C248" s="68" t="s">
        <v>483</v>
      </c>
      <c r="D248" s="66" t="s">
        <v>177</v>
      </c>
      <c r="E248" s="68" t="s">
        <v>469</v>
      </c>
      <c r="F248" s="67">
        <f>F249</f>
        <v>1000000</v>
      </c>
      <c r="G248" s="67">
        <f aca="true" t="shared" si="16" ref="F248:I249">G249</f>
        <v>0</v>
      </c>
      <c r="H248" s="67">
        <f t="shared" si="16"/>
        <v>1000000</v>
      </c>
      <c r="I248" s="67">
        <f t="shared" si="16"/>
        <v>927100</v>
      </c>
    </row>
    <row r="249" spans="1:9" ht="37.5">
      <c r="A249" s="65" t="s">
        <v>512</v>
      </c>
      <c r="B249" s="68" t="s">
        <v>477</v>
      </c>
      <c r="C249" s="68" t="s">
        <v>483</v>
      </c>
      <c r="D249" s="66" t="s">
        <v>177</v>
      </c>
      <c r="E249" s="68" t="s">
        <v>252</v>
      </c>
      <c r="F249" s="67">
        <f t="shared" si="16"/>
        <v>1000000</v>
      </c>
      <c r="G249" s="67">
        <f t="shared" si="16"/>
        <v>0</v>
      </c>
      <c r="H249" s="67">
        <f t="shared" si="16"/>
        <v>1000000</v>
      </c>
      <c r="I249" s="67">
        <f t="shared" si="16"/>
        <v>927100</v>
      </c>
    </row>
    <row r="250" spans="1:9" ht="37.5">
      <c r="A250" s="69" t="s">
        <v>218</v>
      </c>
      <c r="B250" s="68" t="s">
        <v>477</v>
      </c>
      <c r="C250" s="68" t="s">
        <v>483</v>
      </c>
      <c r="D250" s="66" t="s">
        <v>177</v>
      </c>
      <c r="E250" s="68" t="s">
        <v>178</v>
      </c>
      <c r="F250" s="67">
        <f>'приложение № 4'!G648</f>
        <v>1000000</v>
      </c>
      <c r="G250" s="67">
        <f>'приложение № 4'!H648</f>
        <v>0</v>
      </c>
      <c r="H250" s="67">
        <f>'приложение № 4'!I648</f>
        <v>1000000</v>
      </c>
      <c r="I250" s="67">
        <f>'приложение № 4'!J648</f>
        <v>927100</v>
      </c>
    </row>
    <row r="251" spans="1:9" ht="18.75">
      <c r="A251" s="65" t="s">
        <v>346</v>
      </c>
      <c r="B251" s="68" t="s">
        <v>477</v>
      </c>
      <c r="C251" s="68" t="s">
        <v>483</v>
      </c>
      <c r="D251" s="66" t="s">
        <v>347</v>
      </c>
      <c r="E251" s="68" t="s">
        <v>469</v>
      </c>
      <c r="F251" s="67">
        <f>F252</f>
        <v>1251069</v>
      </c>
      <c r="G251" s="67">
        <f aca="true" t="shared" si="17" ref="F251:I253">G252</f>
        <v>0</v>
      </c>
      <c r="H251" s="67">
        <f t="shared" si="17"/>
        <v>1251069</v>
      </c>
      <c r="I251" s="67">
        <f t="shared" si="17"/>
        <v>1251069</v>
      </c>
    </row>
    <row r="252" spans="1:9" ht="37.5">
      <c r="A252" s="65" t="s">
        <v>512</v>
      </c>
      <c r="B252" s="68" t="s">
        <v>477</v>
      </c>
      <c r="C252" s="68" t="s">
        <v>483</v>
      </c>
      <c r="D252" s="66" t="s">
        <v>347</v>
      </c>
      <c r="E252" s="68" t="s">
        <v>252</v>
      </c>
      <c r="F252" s="67">
        <f t="shared" si="17"/>
        <v>1251069</v>
      </c>
      <c r="G252" s="67">
        <f t="shared" si="17"/>
        <v>0</v>
      </c>
      <c r="H252" s="67">
        <f t="shared" si="17"/>
        <v>1251069</v>
      </c>
      <c r="I252" s="67">
        <f t="shared" si="17"/>
        <v>1251069</v>
      </c>
    </row>
    <row r="253" spans="1:9" ht="18.75">
      <c r="A253" s="65" t="s">
        <v>258</v>
      </c>
      <c r="B253" s="68" t="s">
        <v>477</v>
      </c>
      <c r="C253" s="68" t="s">
        <v>483</v>
      </c>
      <c r="D253" s="66" t="s">
        <v>347</v>
      </c>
      <c r="E253" s="68" t="s">
        <v>254</v>
      </c>
      <c r="F253" s="67">
        <f t="shared" si="17"/>
        <v>1251069</v>
      </c>
      <c r="G253" s="67">
        <f t="shared" si="17"/>
        <v>0</v>
      </c>
      <c r="H253" s="67">
        <f t="shared" si="17"/>
        <v>1251069</v>
      </c>
      <c r="I253" s="67">
        <f t="shared" si="17"/>
        <v>1251069</v>
      </c>
    </row>
    <row r="254" spans="1:9" ht="56.25">
      <c r="A254" s="65" t="s">
        <v>259</v>
      </c>
      <c r="B254" s="68" t="s">
        <v>477</v>
      </c>
      <c r="C254" s="68" t="s">
        <v>483</v>
      </c>
      <c r="D254" s="66" t="s">
        <v>347</v>
      </c>
      <c r="E254" s="68" t="s">
        <v>255</v>
      </c>
      <c r="F254" s="67">
        <f>'приложение № 4'!G805</f>
        <v>1251069</v>
      </c>
      <c r="G254" s="67">
        <f>'приложение № 4'!H805</f>
        <v>0</v>
      </c>
      <c r="H254" s="67">
        <f>'приложение № 4'!I805</f>
        <v>1251069</v>
      </c>
      <c r="I254" s="67">
        <f>'приложение № 4'!J805</f>
        <v>1251069</v>
      </c>
    </row>
    <row r="255" spans="1:9" ht="18.75">
      <c r="A255" s="26" t="s">
        <v>423</v>
      </c>
      <c r="B255" s="28" t="s">
        <v>490</v>
      </c>
      <c r="C255" s="27" t="s">
        <v>467</v>
      </c>
      <c r="D255" s="27" t="s">
        <v>468</v>
      </c>
      <c r="E255" s="27" t="s">
        <v>469</v>
      </c>
      <c r="F255" s="37">
        <f>F256+F276+F295+F313</f>
        <v>177813147</v>
      </c>
      <c r="G255" s="37">
        <f>G256+G276+G295+G313</f>
        <v>40713196.949999996</v>
      </c>
      <c r="H255" s="37">
        <f>H256+H276+H295+H313</f>
        <v>218526343.95000002</v>
      </c>
      <c r="I255" s="37">
        <f>I256+I276+I295+I313</f>
        <v>205076591.36</v>
      </c>
    </row>
    <row r="256" spans="1:9" ht="18.75">
      <c r="A256" s="69" t="s">
        <v>424</v>
      </c>
      <c r="B256" s="77" t="s">
        <v>490</v>
      </c>
      <c r="C256" s="77" t="s">
        <v>460</v>
      </c>
      <c r="D256" s="68" t="s">
        <v>468</v>
      </c>
      <c r="E256" s="68" t="s">
        <v>469</v>
      </c>
      <c r="F256" s="67">
        <f>F257+F263</f>
        <v>3078047</v>
      </c>
      <c r="G256" s="67">
        <f>G257+G263</f>
        <v>791794.8999999994</v>
      </c>
      <c r="H256" s="67">
        <f>H257+H263</f>
        <v>3869841.9</v>
      </c>
      <c r="I256" s="67">
        <f>I257+I263</f>
        <v>3831909.97</v>
      </c>
    </row>
    <row r="257" spans="1:9" ht="18.75">
      <c r="A257" s="69" t="s">
        <v>376</v>
      </c>
      <c r="B257" s="77" t="s">
        <v>490</v>
      </c>
      <c r="C257" s="77" t="s">
        <v>460</v>
      </c>
      <c r="D257" s="68" t="s">
        <v>196</v>
      </c>
      <c r="E257" s="68" t="s">
        <v>469</v>
      </c>
      <c r="F257" s="67">
        <f>F258+F260</f>
        <v>2887322</v>
      </c>
      <c r="G257" s="67">
        <f>G258+G260</f>
        <v>-1872119.8600000003</v>
      </c>
      <c r="H257" s="67">
        <f>H258+H260</f>
        <v>1015202.14</v>
      </c>
      <c r="I257" s="67">
        <f>I258+I260</f>
        <v>981629.5599999999</v>
      </c>
    </row>
    <row r="258" spans="1:9" ht="37.5">
      <c r="A258" s="69" t="s">
        <v>21</v>
      </c>
      <c r="B258" s="68" t="s">
        <v>490</v>
      </c>
      <c r="C258" s="68" t="s">
        <v>460</v>
      </c>
      <c r="D258" s="68" t="s">
        <v>23</v>
      </c>
      <c r="E258" s="13" t="s">
        <v>469</v>
      </c>
      <c r="F258" s="67">
        <f>F259</f>
        <v>0</v>
      </c>
      <c r="G258" s="67">
        <f>G259</f>
        <v>759332.38</v>
      </c>
      <c r="H258" s="67">
        <f>H259</f>
        <v>759332.38</v>
      </c>
      <c r="I258" s="67">
        <f>I259</f>
        <v>753575.84</v>
      </c>
    </row>
    <row r="259" spans="1:9" ht="18.75">
      <c r="A259" s="1" t="s">
        <v>313</v>
      </c>
      <c r="B259" s="68" t="s">
        <v>490</v>
      </c>
      <c r="C259" s="68" t="s">
        <v>460</v>
      </c>
      <c r="D259" s="68" t="s">
        <v>23</v>
      </c>
      <c r="E259" s="13" t="s">
        <v>312</v>
      </c>
      <c r="F259" s="67">
        <f>'приложение № 4'!G869</f>
        <v>0</v>
      </c>
      <c r="G259" s="67">
        <f>'приложение № 4'!H869</f>
        <v>759332.38</v>
      </c>
      <c r="H259" s="67">
        <f>'приложение № 4'!I869</f>
        <v>759332.38</v>
      </c>
      <c r="I259" s="67">
        <f>'приложение № 4'!J869</f>
        <v>753575.84</v>
      </c>
    </row>
    <row r="260" spans="1:9" ht="18.75">
      <c r="A260" s="69" t="s">
        <v>377</v>
      </c>
      <c r="B260" s="77" t="s">
        <v>490</v>
      </c>
      <c r="C260" s="77" t="s">
        <v>460</v>
      </c>
      <c r="D260" s="68" t="s">
        <v>123</v>
      </c>
      <c r="E260" s="68" t="s">
        <v>469</v>
      </c>
      <c r="F260" s="67">
        <f>F261+F262</f>
        <v>2887322</v>
      </c>
      <c r="G260" s="67">
        <f>G261+G262</f>
        <v>-2631452.24</v>
      </c>
      <c r="H260" s="67">
        <f>H261+H262</f>
        <v>255869.76</v>
      </c>
      <c r="I260" s="67">
        <f>I261+I262</f>
        <v>228053.72</v>
      </c>
    </row>
    <row r="261" spans="1:9" ht="18.75">
      <c r="A261" s="69" t="s">
        <v>313</v>
      </c>
      <c r="B261" s="77" t="s">
        <v>490</v>
      </c>
      <c r="C261" s="77" t="s">
        <v>460</v>
      </c>
      <c r="D261" s="68" t="s">
        <v>123</v>
      </c>
      <c r="E261" s="68" t="s">
        <v>312</v>
      </c>
      <c r="F261" s="67">
        <f>'приложение № 4'!G871+'приложение № 4'!G810+'приложение № 4'!G976</f>
        <v>2887322</v>
      </c>
      <c r="G261" s="67">
        <f>'приложение № 4'!H871+'приложение № 4'!H810+'приложение № 4'!H976</f>
        <v>-2735522.24</v>
      </c>
      <c r="H261" s="67">
        <f>'приложение № 4'!I871+'приложение № 4'!I810+'приложение № 4'!I976</f>
        <v>151799.76</v>
      </c>
      <c r="I261" s="67">
        <f>'приложение № 4'!J871+'приложение № 4'!J810+'приложение № 4'!J976</f>
        <v>123983.72</v>
      </c>
    </row>
    <row r="262" spans="1:9" ht="37.5">
      <c r="A262" s="1" t="s">
        <v>315</v>
      </c>
      <c r="B262" s="77" t="s">
        <v>490</v>
      </c>
      <c r="C262" s="77" t="s">
        <v>460</v>
      </c>
      <c r="D262" s="68" t="s">
        <v>123</v>
      </c>
      <c r="E262" s="68" t="s">
        <v>314</v>
      </c>
      <c r="F262" s="67">
        <f>'приложение № 4'!G977</f>
        <v>0</v>
      </c>
      <c r="G262" s="67">
        <f>'приложение № 4'!H977</f>
        <v>104070</v>
      </c>
      <c r="H262" s="67">
        <f>'приложение № 4'!I977</f>
        <v>104070</v>
      </c>
      <c r="I262" s="67">
        <f>'приложение № 4'!J977</f>
        <v>104070</v>
      </c>
    </row>
    <row r="263" spans="1:9" ht="18.75">
      <c r="A263" s="69" t="s">
        <v>253</v>
      </c>
      <c r="B263" s="77" t="s">
        <v>490</v>
      </c>
      <c r="C263" s="77" t="s">
        <v>460</v>
      </c>
      <c r="D263" s="68" t="s">
        <v>489</v>
      </c>
      <c r="E263" s="68" t="s">
        <v>469</v>
      </c>
      <c r="F263" s="67">
        <f>F272+F266+F268+F264</f>
        <v>190725</v>
      </c>
      <c r="G263" s="67">
        <f>G272+G266+G268+G264</f>
        <v>2663914.76</v>
      </c>
      <c r="H263" s="67">
        <f>H272+H266+H268+H264</f>
        <v>2854639.76</v>
      </c>
      <c r="I263" s="67">
        <f>I272+I266+I268+I264</f>
        <v>2850280.41</v>
      </c>
    </row>
    <row r="264" spans="1:9" ht="37.5">
      <c r="A264" s="1" t="s">
        <v>181</v>
      </c>
      <c r="B264" s="14" t="s">
        <v>490</v>
      </c>
      <c r="C264" s="14" t="s">
        <v>460</v>
      </c>
      <c r="D264" s="11" t="s">
        <v>339</v>
      </c>
      <c r="E264" s="13" t="s">
        <v>469</v>
      </c>
      <c r="F264" s="67">
        <f>F265</f>
        <v>0</v>
      </c>
      <c r="G264" s="67">
        <f>G265</f>
        <v>430000</v>
      </c>
      <c r="H264" s="67">
        <f>H265</f>
        <v>430000</v>
      </c>
      <c r="I264" s="67">
        <f>I265</f>
        <v>430000</v>
      </c>
    </row>
    <row r="265" spans="1:9" ht="37.5">
      <c r="A265" s="1" t="s">
        <v>315</v>
      </c>
      <c r="B265" s="14" t="s">
        <v>490</v>
      </c>
      <c r="C265" s="14" t="s">
        <v>460</v>
      </c>
      <c r="D265" s="11" t="s">
        <v>339</v>
      </c>
      <c r="E265" s="13" t="s">
        <v>314</v>
      </c>
      <c r="F265" s="67">
        <f>'приложение № 4'!G980</f>
        <v>0</v>
      </c>
      <c r="G265" s="67">
        <f>'приложение № 4'!H980</f>
        <v>430000</v>
      </c>
      <c r="H265" s="67">
        <f>'приложение № 4'!I980</f>
        <v>430000</v>
      </c>
      <c r="I265" s="67">
        <f>'приложение № 4'!J980</f>
        <v>430000</v>
      </c>
    </row>
    <row r="266" spans="1:9" ht="37.5">
      <c r="A266" s="1" t="s">
        <v>43</v>
      </c>
      <c r="B266" s="11" t="s">
        <v>490</v>
      </c>
      <c r="C266" s="8" t="s">
        <v>460</v>
      </c>
      <c r="D266" s="13" t="s">
        <v>109</v>
      </c>
      <c r="E266" s="13" t="s">
        <v>469</v>
      </c>
      <c r="F266" s="67">
        <f>F267</f>
        <v>0</v>
      </c>
      <c r="G266" s="67">
        <f>G267</f>
        <v>1276533.99</v>
      </c>
      <c r="H266" s="67">
        <f>H267</f>
        <v>1276533.99</v>
      </c>
      <c r="I266" s="67">
        <f>I267</f>
        <v>1276533.99</v>
      </c>
    </row>
    <row r="267" spans="1:9" ht="18.75">
      <c r="A267" s="1" t="s">
        <v>313</v>
      </c>
      <c r="B267" s="11" t="s">
        <v>490</v>
      </c>
      <c r="C267" s="8" t="s">
        <v>460</v>
      </c>
      <c r="D267" s="13" t="s">
        <v>109</v>
      </c>
      <c r="E267" s="13" t="s">
        <v>312</v>
      </c>
      <c r="F267" s="67">
        <f>'приложение № 4'!G874</f>
        <v>0</v>
      </c>
      <c r="G267" s="67">
        <f>'приложение № 4'!H874</f>
        <v>1276533.99</v>
      </c>
      <c r="H267" s="67">
        <f>'приложение № 4'!I874</f>
        <v>1276533.99</v>
      </c>
      <c r="I267" s="67">
        <f>'приложение № 4'!J874</f>
        <v>1276533.99</v>
      </c>
    </row>
    <row r="268" spans="1:9" ht="18.75">
      <c r="A268" s="1" t="s">
        <v>303</v>
      </c>
      <c r="B268" s="11" t="s">
        <v>490</v>
      </c>
      <c r="C268" s="8" t="s">
        <v>460</v>
      </c>
      <c r="D268" s="13" t="s">
        <v>304</v>
      </c>
      <c r="E268" s="13" t="s">
        <v>469</v>
      </c>
      <c r="F268" s="67">
        <f>F269+F270</f>
        <v>0</v>
      </c>
      <c r="G268" s="67">
        <f>G269+G270</f>
        <v>1066731.62</v>
      </c>
      <c r="H268" s="67">
        <f>H269+H270</f>
        <v>1066731.62</v>
      </c>
      <c r="I268" s="67">
        <f>I269+I270</f>
        <v>1066730</v>
      </c>
    </row>
    <row r="269" spans="1:9" s="157" customFormat="1" ht="18.75" customHeight="1" hidden="1">
      <c r="A269" s="120" t="s">
        <v>313</v>
      </c>
      <c r="B269" s="143" t="s">
        <v>490</v>
      </c>
      <c r="C269" s="142" t="s">
        <v>460</v>
      </c>
      <c r="D269" s="148" t="s">
        <v>304</v>
      </c>
      <c r="E269" s="148" t="s">
        <v>312</v>
      </c>
      <c r="F269" s="156">
        <f>'приложение № 4'!G876</f>
        <v>0</v>
      </c>
      <c r="G269" s="156">
        <f>'приложение № 4'!H876</f>
        <v>0</v>
      </c>
      <c r="H269" s="156">
        <f>'приложение № 4'!I876</f>
        <v>0</v>
      </c>
      <c r="I269" s="156">
        <f>'приложение № 4'!J876</f>
        <v>0</v>
      </c>
    </row>
    <row r="270" spans="1:9" ht="18.75">
      <c r="A270" s="1" t="s">
        <v>316</v>
      </c>
      <c r="B270" s="11" t="s">
        <v>490</v>
      </c>
      <c r="C270" s="8" t="s">
        <v>460</v>
      </c>
      <c r="D270" s="13" t="s">
        <v>304</v>
      </c>
      <c r="E270" s="13" t="s">
        <v>317</v>
      </c>
      <c r="F270" s="67">
        <f>F271</f>
        <v>0</v>
      </c>
      <c r="G270" s="67">
        <f>G271</f>
        <v>1066731.62</v>
      </c>
      <c r="H270" s="67">
        <f>H271</f>
        <v>1066731.62</v>
      </c>
      <c r="I270" s="67">
        <f>I271</f>
        <v>1066730</v>
      </c>
    </row>
    <row r="271" spans="1:9" ht="37.5">
      <c r="A271" s="1" t="s">
        <v>533</v>
      </c>
      <c r="B271" s="11" t="s">
        <v>490</v>
      </c>
      <c r="C271" s="8" t="s">
        <v>460</v>
      </c>
      <c r="D271" s="13" t="s">
        <v>304</v>
      </c>
      <c r="E271" s="13" t="s">
        <v>532</v>
      </c>
      <c r="F271" s="67">
        <f>'приложение № 4'!G878</f>
        <v>0</v>
      </c>
      <c r="G271" s="67">
        <f>'приложение № 4'!H878</f>
        <v>1066731.62</v>
      </c>
      <c r="H271" s="67">
        <f>'приложение № 4'!I878</f>
        <v>1066731.62</v>
      </c>
      <c r="I271" s="67">
        <f>'приложение № 4'!J878</f>
        <v>1066730</v>
      </c>
    </row>
    <row r="272" spans="1:9" ht="37.5">
      <c r="A272" s="69" t="s">
        <v>515</v>
      </c>
      <c r="B272" s="66" t="s">
        <v>490</v>
      </c>
      <c r="C272" s="76" t="s">
        <v>460</v>
      </c>
      <c r="D272" s="68" t="s">
        <v>327</v>
      </c>
      <c r="E272" s="68" t="s">
        <v>469</v>
      </c>
      <c r="F272" s="67">
        <f>F273+F274</f>
        <v>190725</v>
      </c>
      <c r="G272" s="67">
        <f>G273+G274</f>
        <v>-109350.85</v>
      </c>
      <c r="H272" s="67">
        <f>H273+H274</f>
        <v>81374.15</v>
      </c>
      <c r="I272" s="67">
        <f>I273+I274</f>
        <v>77016.42</v>
      </c>
    </row>
    <row r="273" spans="1:9" ht="18.75">
      <c r="A273" s="69" t="s">
        <v>313</v>
      </c>
      <c r="B273" s="66" t="s">
        <v>490</v>
      </c>
      <c r="C273" s="76" t="s">
        <v>460</v>
      </c>
      <c r="D273" s="68" t="s">
        <v>327</v>
      </c>
      <c r="E273" s="68" t="s">
        <v>312</v>
      </c>
      <c r="F273" s="67">
        <f>'приложение № 4'!G880</f>
        <v>140000</v>
      </c>
      <c r="G273" s="67">
        <f>'приложение № 4'!H880</f>
        <v>-112082</v>
      </c>
      <c r="H273" s="67">
        <f>'приложение № 4'!I880</f>
        <v>27918</v>
      </c>
      <c r="I273" s="67">
        <f>'приложение № 4'!J880</f>
        <v>27917.4</v>
      </c>
    </row>
    <row r="274" spans="1:9" ht="18.75">
      <c r="A274" s="69" t="s">
        <v>316</v>
      </c>
      <c r="B274" s="66" t="s">
        <v>490</v>
      </c>
      <c r="C274" s="76" t="s">
        <v>460</v>
      </c>
      <c r="D274" s="68" t="s">
        <v>327</v>
      </c>
      <c r="E274" s="68" t="s">
        <v>317</v>
      </c>
      <c r="F274" s="67">
        <f>F275</f>
        <v>50725</v>
      </c>
      <c r="G274" s="67">
        <f>G275</f>
        <v>2731.1500000000015</v>
      </c>
      <c r="H274" s="67">
        <f>H275</f>
        <v>53456.15</v>
      </c>
      <c r="I274" s="67">
        <f>I275</f>
        <v>49099.02</v>
      </c>
    </row>
    <row r="275" spans="1:9" ht="37.5">
      <c r="A275" s="69" t="s">
        <v>533</v>
      </c>
      <c r="B275" s="66" t="s">
        <v>490</v>
      </c>
      <c r="C275" s="76" t="s">
        <v>460</v>
      </c>
      <c r="D275" s="68" t="s">
        <v>327</v>
      </c>
      <c r="E275" s="68" t="s">
        <v>532</v>
      </c>
      <c r="F275" s="67">
        <f>'приложение № 4'!G882</f>
        <v>50725</v>
      </c>
      <c r="G275" s="67">
        <f>'приложение № 4'!H882</f>
        <v>2731.1500000000015</v>
      </c>
      <c r="H275" s="67">
        <f>'приложение № 4'!I882</f>
        <v>53456.15</v>
      </c>
      <c r="I275" s="67">
        <f>'приложение № 4'!J882</f>
        <v>49099.02</v>
      </c>
    </row>
    <row r="276" spans="1:9" ht="18.75">
      <c r="A276" s="69" t="s">
        <v>368</v>
      </c>
      <c r="B276" s="68" t="s">
        <v>490</v>
      </c>
      <c r="C276" s="68" t="s">
        <v>472</v>
      </c>
      <c r="D276" s="68" t="s">
        <v>468</v>
      </c>
      <c r="E276" s="68" t="s">
        <v>469</v>
      </c>
      <c r="F276" s="67">
        <f>F277+F282</f>
        <v>22303316</v>
      </c>
      <c r="G276" s="67">
        <f>G277+G282</f>
        <v>13823581.180000003</v>
      </c>
      <c r="H276" s="67">
        <f>H277+H282</f>
        <v>36126897.18000001</v>
      </c>
      <c r="I276" s="67">
        <f>I277+I282</f>
        <v>27093482.779999997</v>
      </c>
    </row>
    <row r="277" spans="1:9" ht="18.75">
      <c r="A277" s="69" t="s">
        <v>378</v>
      </c>
      <c r="B277" s="68" t="s">
        <v>490</v>
      </c>
      <c r="C277" s="68" t="s">
        <v>472</v>
      </c>
      <c r="D277" s="68" t="s">
        <v>124</v>
      </c>
      <c r="E277" s="68" t="s">
        <v>469</v>
      </c>
      <c r="F277" s="67">
        <f>F278</f>
        <v>2698689</v>
      </c>
      <c r="G277" s="67">
        <f>G278</f>
        <v>4342462.5200000005</v>
      </c>
      <c r="H277" s="67">
        <f>H278</f>
        <v>7041151.5200000005</v>
      </c>
      <c r="I277" s="67">
        <f>I278</f>
        <v>4486374.2</v>
      </c>
    </row>
    <row r="278" spans="1:9" ht="18.75">
      <c r="A278" s="69" t="s">
        <v>379</v>
      </c>
      <c r="B278" s="68" t="s">
        <v>490</v>
      </c>
      <c r="C278" s="68" t="s">
        <v>472</v>
      </c>
      <c r="D278" s="68" t="s">
        <v>125</v>
      </c>
      <c r="E278" s="68" t="s">
        <v>469</v>
      </c>
      <c r="F278" s="67">
        <f>F279+F280+F281</f>
        <v>2698689</v>
      </c>
      <c r="G278" s="67">
        <f>G279+G280+G281</f>
        <v>4342462.5200000005</v>
      </c>
      <c r="H278" s="67">
        <f>H279+H280+H281</f>
        <v>7041151.5200000005</v>
      </c>
      <c r="I278" s="67">
        <f>I279+I280+I281</f>
        <v>4486374.2</v>
      </c>
    </row>
    <row r="279" spans="1:9" ht="18.75">
      <c r="A279" s="69" t="s">
        <v>313</v>
      </c>
      <c r="B279" s="68" t="s">
        <v>490</v>
      </c>
      <c r="C279" s="68" t="s">
        <v>472</v>
      </c>
      <c r="D279" s="68" t="s">
        <v>125</v>
      </c>
      <c r="E279" s="68" t="s">
        <v>312</v>
      </c>
      <c r="F279" s="67">
        <f>'приложение № 4'!G886+'приложение № 4'!G984</f>
        <v>698689</v>
      </c>
      <c r="G279" s="67">
        <f>'приложение № 4'!H886+'приложение № 4'!H984</f>
        <v>1917083.29</v>
      </c>
      <c r="H279" s="67">
        <f>'приложение № 4'!I886+'приложение № 4'!I984</f>
        <v>2615772.29</v>
      </c>
      <c r="I279" s="67">
        <f>'приложение № 4'!J886+'приложение № 4'!J984</f>
        <v>2485941.31</v>
      </c>
    </row>
    <row r="280" spans="1:9" ht="46.5" customHeight="1">
      <c r="A280" s="1" t="s">
        <v>315</v>
      </c>
      <c r="B280" s="13" t="s">
        <v>490</v>
      </c>
      <c r="C280" s="13" t="s">
        <v>472</v>
      </c>
      <c r="D280" s="13" t="s">
        <v>125</v>
      </c>
      <c r="E280" s="8" t="s">
        <v>314</v>
      </c>
      <c r="F280" s="67">
        <f>'приложение № 4'!G985</f>
        <v>2000000</v>
      </c>
      <c r="G280" s="67">
        <f>'приложение № 4'!H985</f>
        <v>2225379.2300000004</v>
      </c>
      <c r="H280" s="67">
        <f>'приложение № 4'!I985</f>
        <v>4225379.23</v>
      </c>
      <c r="I280" s="67">
        <f>'приложение № 4'!J985</f>
        <v>1832762.89</v>
      </c>
    </row>
    <row r="281" spans="1:9" ht="46.5" customHeight="1">
      <c r="A281" s="1" t="s">
        <v>533</v>
      </c>
      <c r="B281" s="13" t="s">
        <v>490</v>
      </c>
      <c r="C281" s="13" t="s">
        <v>472</v>
      </c>
      <c r="D281" s="13" t="s">
        <v>125</v>
      </c>
      <c r="E281" s="13" t="s">
        <v>532</v>
      </c>
      <c r="F281" s="67">
        <f>'приложение № 4'!G887</f>
        <v>0</v>
      </c>
      <c r="G281" s="67">
        <f>'приложение № 4'!H887</f>
        <v>200000</v>
      </c>
      <c r="H281" s="67">
        <f>'приложение № 4'!I887</f>
        <v>200000</v>
      </c>
      <c r="I281" s="67">
        <f>'приложение № 4'!J887</f>
        <v>167670</v>
      </c>
    </row>
    <row r="282" spans="1:9" ht="18.75">
      <c r="A282" s="69" t="s">
        <v>253</v>
      </c>
      <c r="B282" s="77" t="s">
        <v>490</v>
      </c>
      <c r="C282" s="68" t="s">
        <v>472</v>
      </c>
      <c r="D282" s="68" t="s">
        <v>489</v>
      </c>
      <c r="E282" s="68" t="s">
        <v>469</v>
      </c>
      <c r="F282" s="67">
        <f>F283+F285+F287+F290+F292</f>
        <v>19604627</v>
      </c>
      <c r="G282" s="67">
        <f>G283+G285+G287+G290+G292</f>
        <v>9481118.660000002</v>
      </c>
      <c r="H282" s="67">
        <f>H283+H285+H287+H290+H292</f>
        <v>29085745.660000004</v>
      </c>
      <c r="I282" s="67">
        <f>I283+I285+I287+I290+I292</f>
        <v>22607108.58</v>
      </c>
    </row>
    <row r="283" spans="1:9" ht="37.5">
      <c r="A283" s="69" t="s">
        <v>181</v>
      </c>
      <c r="B283" s="77" t="s">
        <v>490</v>
      </c>
      <c r="C283" s="68" t="s">
        <v>472</v>
      </c>
      <c r="D283" s="66" t="s">
        <v>339</v>
      </c>
      <c r="E283" s="76" t="s">
        <v>469</v>
      </c>
      <c r="F283" s="67">
        <f>F284</f>
        <v>8000000</v>
      </c>
      <c r="G283" s="67">
        <f>G284</f>
        <v>9677295.190000001</v>
      </c>
      <c r="H283" s="67">
        <f>H284</f>
        <v>17677295.19</v>
      </c>
      <c r="I283" s="67">
        <f>I284</f>
        <v>13779119.14</v>
      </c>
    </row>
    <row r="284" spans="1:9" ht="37.5">
      <c r="A284" s="69" t="s">
        <v>315</v>
      </c>
      <c r="B284" s="77" t="s">
        <v>490</v>
      </c>
      <c r="C284" s="68" t="s">
        <v>472</v>
      </c>
      <c r="D284" s="66" t="s">
        <v>339</v>
      </c>
      <c r="E284" s="76" t="s">
        <v>314</v>
      </c>
      <c r="F284" s="67">
        <f>'приложение № 4'!G988</f>
        <v>8000000</v>
      </c>
      <c r="G284" s="67">
        <f>'приложение № 4'!H988</f>
        <v>9677295.190000001</v>
      </c>
      <c r="H284" s="67">
        <f>'приложение № 4'!I988</f>
        <v>17677295.19</v>
      </c>
      <c r="I284" s="67">
        <f>'приложение № 4'!J988</f>
        <v>13779119.14</v>
      </c>
    </row>
    <row r="285" spans="1:9" ht="37.5">
      <c r="A285" s="65" t="s">
        <v>72</v>
      </c>
      <c r="B285" s="77" t="s">
        <v>490</v>
      </c>
      <c r="C285" s="68" t="s">
        <v>472</v>
      </c>
      <c r="D285" s="66" t="s">
        <v>109</v>
      </c>
      <c r="E285" s="76" t="s">
        <v>469</v>
      </c>
      <c r="F285" s="67">
        <f>F286</f>
        <v>2990044</v>
      </c>
      <c r="G285" s="67">
        <f>G286</f>
        <v>-1415333.88</v>
      </c>
      <c r="H285" s="67">
        <f>H286</f>
        <v>1574710.12</v>
      </c>
      <c r="I285" s="67">
        <f>I286</f>
        <v>753040.12</v>
      </c>
    </row>
    <row r="286" spans="1:9" ht="37.5">
      <c r="A286" s="69" t="s">
        <v>315</v>
      </c>
      <c r="B286" s="77" t="s">
        <v>490</v>
      </c>
      <c r="C286" s="68" t="s">
        <v>472</v>
      </c>
      <c r="D286" s="66" t="s">
        <v>109</v>
      </c>
      <c r="E286" s="76" t="s">
        <v>314</v>
      </c>
      <c r="F286" s="67">
        <f>'приложение № 4'!G990</f>
        <v>2990044</v>
      </c>
      <c r="G286" s="67">
        <f>'приложение № 4'!H990</f>
        <v>-1415333.88</v>
      </c>
      <c r="H286" s="67">
        <f>'приложение № 4'!I990</f>
        <v>1574710.12</v>
      </c>
      <c r="I286" s="67">
        <f>'приложение № 4'!J990</f>
        <v>753040.12</v>
      </c>
    </row>
    <row r="287" spans="1:9" ht="37.5">
      <c r="A287" s="1" t="s">
        <v>43</v>
      </c>
      <c r="B287" s="14" t="s">
        <v>490</v>
      </c>
      <c r="C287" s="13" t="s">
        <v>472</v>
      </c>
      <c r="D287" s="13" t="s">
        <v>109</v>
      </c>
      <c r="E287" s="13" t="s">
        <v>469</v>
      </c>
      <c r="F287" s="67">
        <f>F288</f>
        <v>0</v>
      </c>
      <c r="G287" s="67">
        <f aca="true" t="shared" si="18" ref="F287:I288">G288</f>
        <v>3077100</v>
      </c>
      <c r="H287" s="67">
        <f t="shared" si="18"/>
        <v>3077100</v>
      </c>
      <c r="I287" s="67">
        <f t="shared" si="18"/>
        <v>3077100</v>
      </c>
    </row>
    <row r="288" spans="1:9" ht="18.75">
      <c r="A288" s="1" t="s">
        <v>316</v>
      </c>
      <c r="B288" s="14" t="s">
        <v>490</v>
      </c>
      <c r="C288" s="13" t="s">
        <v>472</v>
      </c>
      <c r="D288" s="13" t="s">
        <v>109</v>
      </c>
      <c r="E288" s="13" t="s">
        <v>317</v>
      </c>
      <c r="F288" s="67">
        <f t="shared" si="18"/>
        <v>0</v>
      </c>
      <c r="G288" s="67">
        <f t="shared" si="18"/>
        <v>3077100</v>
      </c>
      <c r="H288" s="67">
        <f t="shared" si="18"/>
        <v>3077100</v>
      </c>
      <c r="I288" s="67">
        <f t="shared" si="18"/>
        <v>3077100</v>
      </c>
    </row>
    <row r="289" spans="1:9" ht="37.5">
      <c r="A289" s="1" t="s">
        <v>533</v>
      </c>
      <c r="B289" s="14" t="s">
        <v>490</v>
      </c>
      <c r="C289" s="13" t="s">
        <v>472</v>
      </c>
      <c r="D289" s="13" t="s">
        <v>109</v>
      </c>
      <c r="E289" s="13" t="s">
        <v>532</v>
      </c>
      <c r="F289" s="67">
        <f>'приложение № 4'!G891</f>
        <v>0</v>
      </c>
      <c r="G289" s="67">
        <f>'приложение № 4'!H891</f>
        <v>3077100</v>
      </c>
      <c r="H289" s="67">
        <f>'приложение № 4'!I891</f>
        <v>3077100</v>
      </c>
      <c r="I289" s="67">
        <f>'приложение № 4'!J891</f>
        <v>3077100</v>
      </c>
    </row>
    <row r="290" spans="1:9" ht="56.25">
      <c r="A290" s="1" t="s">
        <v>104</v>
      </c>
      <c r="B290" s="14" t="s">
        <v>490</v>
      </c>
      <c r="C290" s="13" t="s">
        <v>472</v>
      </c>
      <c r="D290" s="11" t="s">
        <v>110</v>
      </c>
      <c r="E290" s="8" t="s">
        <v>469</v>
      </c>
      <c r="F290" s="109">
        <f>F291</f>
        <v>2500000</v>
      </c>
      <c r="G290" s="109">
        <f>G291</f>
        <v>-1700000</v>
      </c>
      <c r="H290" s="109">
        <f>H291</f>
        <v>800000</v>
      </c>
      <c r="I290" s="109">
        <f>I291</f>
        <v>0</v>
      </c>
    </row>
    <row r="291" spans="1:9" ht="18.75">
      <c r="A291" s="1" t="s">
        <v>313</v>
      </c>
      <c r="B291" s="14" t="s">
        <v>490</v>
      </c>
      <c r="C291" s="13" t="s">
        <v>472</v>
      </c>
      <c r="D291" s="11" t="s">
        <v>110</v>
      </c>
      <c r="E291" s="8" t="s">
        <v>312</v>
      </c>
      <c r="F291" s="109">
        <f>'приложение № 4'!G992+'приложение № 4'!G653</f>
        <v>2500000</v>
      </c>
      <c r="G291" s="109">
        <f>'приложение № 4'!H992+'приложение № 4'!H653</f>
        <v>-1700000</v>
      </c>
      <c r="H291" s="109">
        <f>'приложение № 4'!I992+'приложение № 4'!I653</f>
        <v>800000</v>
      </c>
      <c r="I291" s="109">
        <f>'приложение № 4'!J992+'приложение № 4'!J653</f>
        <v>0</v>
      </c>
    </row>
    <row r="292" spans="1:9" ht="37.5">
      <c r="A292" s="69" t="s">
        <v>515</v>
      </c>
      <c r="B292" s="68" t="s">
        <v>490</v>
      </c>
      <c r="C292" s="68" t="s">
        <v>472</v>
      </c>
      <c r="D292" s="68" t="s">
        <v>327</v>
      </c>
      <c r="E292" s="68" t="s">
        <v>469</v>
      </c>
      <c r="F292" s="67">
        <f>F293</f>
        <v>6114583</v>
      </c>
      <c r="G292" s="67">
        <f aca="true" t="shared" si="19" ref="F292:I293">G293</f>
        <v>-157942.65000000037</v>
      </c>
      <c r="H292" s="67">
        <f t="shared" si="19"/>
        <v>5956640.35</v>
      </c>
      <c r="I292" s="67">
        <f t="shared" si="19"/>
        <v>4997849.32</v>
      </c>
    </row>
    <row r="293" spans="1:9" ht="18.75">
      <c r="A293" s="69" t="s">
        <v>316</v>
      </c>
      <c r="B293" s="68" t="s">
        <v>490</v>
      </c>
      <c r="C293" s="68" t="s">
        <v>472</v>
      </c>
      <c r="D293" s="68" t="s">
        <v>327</v>
      </c>
      <c r="E293" s="68" t="s">
        <v>317</v>
      </c>
      <c r="F293" s="67">
        <f t="shared" si="19"/>
        <v>6114583</v>
      </c>
      <c r="G293" s="67">
        <f t="shared" si="19"/>
        <v>-157942.65000000037</v>
      </c>
      <c r="H293" s="67">
        <f t="shared" si="19"/>
        <v>5956640.35</v>
      </c>
      <c r="I293" s="67">
        <f t="shared" si="19"/>
        <v>4997849.32</v>
      </c>
    </row>
    <row r="294" spans="1:9" ht="37.5">
      <c r="A294" s="69" t="s">
        <v>533</v>
      </c>
      <c r="B294" s="68" t="s">
        <v>490</v>
      </c>
      <c r="C294" s="68" t="s">
        <v>472</v>
      </c>
      <c r="D294" s="68" t="s">
        <v>327</v>
      </c>
      <c r="E294" s="68" t="s">
        <v>532</v>
      </c>
      <c r="F294" s="67">
        <f>'приложение № 4'!G894</f>
        <v>6114583</v>
      </c>
      <c r="G294" s="67">
        <f>'приложение № 4'!H894</f>
        <v>-157942.65000000037</v>
      </c>
      <c r="H294" s="67">
        <f>'приложение № 4'!I894</f>
        <v>5956640.35</v>
      </c>
      <c r="I294" s="67">
        <f>'приложение № 4'!J894</f>
        <v>4997849.32</v>
      </c>
    </row>
    <row r="295" spans="1:9" ht="18.75">
      <c r="A295" s="69" t="s">
        <v>369</v>
      </c>
      <c r="B295" s="68" t="s">
        <v>490</v>
      </c>
      <c r="C295" s="68" t="s">
        <v>495</v>
      </c>
      <c r="D295" s="68" t="s">
        <v>468</v>
      </c>
      <c r="E295" s="68" t="s">
        <v>469</v>
      </c>
      <c r="F295" s="67">
        <f>F296</f>
        <v>94010698</v>
      </c>
      <c r="G295" s="67">
        <f>G296</f>
        <v>-9275232.059999999</v>
      </c>
      <c r="H295" s="67">
        <f>H296</f>
        <v>84735465.94</v>
      </c>
      <c r="I295" s="67">
        <f>I296</f>
        <v>81456428.86</v>
      </c>
    </row>
    <row r="296" spans="1:9" ht="18.75">
      <c r="A296" s="69" t="s">
        <v>369</v>
      </c>
      <c r="B296" s="68" t="s">
        <v>490</v>
      </c>
      <c r="C296" s="68" t="s">
        <v>495</v>
      </c>
      <c r="D296" s="68" t="s">
        <v>111</v>
      </c>
      <c r="E296" s="68" t="s">
        <v>469</v>
      </c>
      <c r="F296" s="67">
        <f>F297+F300+F302+F306</f>
        <v>94010698</v>
      </c>
      <c r="G296" s="67">
        <f>G297+G300+G302+G306</f>
        <v>-9275232.059999999</v>
      </c>
      <c r="H296" s="67">
        <f>H297+H300+H302+H306</f>
        <v>84735465.94</v>
      </c>
      <c r="I296" s="67">
        <f>I297+I300+I302+I306</f>
        <v>81456428.86</v>
      </c>
    </row>
    <row r="297" spans="1:9" ht="18.75">
      <c r="A297" s="69" t="s">
        <v>370</v>
      </c>
      <c r="B297" s="68" t="s">
        <v>490</v>
      </c>
      <c r="C297" s="68" t="s">
        <v>495</v>
      </c>
      <c r="D297" s="68" t="s">
        <v>112</v>
      </c>
      <c r="E297" s="68" t="s">
        <v>469</v>
      </c>
      <c r="F297" s="67">
        <f>F298+F299</f>
        <v>13311672</v>
      </c>
      <c r="G297" s="67">
        <f>G298+G299</f>
        <v>-128541</v>
      </c>
      <c r="H297" s="67">
        <f>H298+H299</f>
        <v>13183131</v>
      </c>
      <c r="I297" s="67">
        <f>I298+I299</f>
        <v>12342333.38</v>
      </c>
    </row>
    <row r="298" spans="1:9" ht="18.75">
      <c r="A298" s="69" t="s">
        <v>313</v>
      </c>
      <c r="B298" s="68" t="s">
        <v>490</v>
      </c>
      <c r="C298" s="68" t="s">
        <v>495</v>
      </c>
      <c r="D298" s="68" t="s">
        <v>112</v>
      </c>
      <c r="E298" s="68" t="s">
        <v>312</v>
      </c>
      <c r="F298" s="67">
        <f>'приложение № 4'!G898</f>
        <v>12211672</v>
      </c>
      <c r="G298" s="67">
        <f>'приложение № 4'!H898</f>
        <v>198693</v>
      </c>
      <c r="H298" s="67">
        <f>'приложение № 4'!I898</f>
        <v>12410365</v>
      </c>
      <c r="I298" s="67">
        <f>'приложение № 4'!J898</f>
        <v>11736171.75</v>
      </c>
    </row>
    <row r="299" spans="1:9" ht="37.5">
      <c r="A299" s="1" t="s">
        <v>315</v>
      </c>
      <c r="B299" s="13" t="s">
        <v>490</v>
      </c>
      <c r="C299" s="13" t="s">
        <v>495</v>
      </c>
      <c r="D299" s="68" t="s">
        <v>112</v>
      </c>
      <c r="E299" s="13" t="s">
        <v>314</v>
      </c>
      <c r="F299" s="109">
        <f>'приложение № 4'!G996</f>
        <v>1100000</v>
      </c>
      <c r="G299" s="109">
        <f>'приложение № 4'!H996</f>
        <v>-327234</v>
      </c>
      <c r="H299" s="109">
        <f>'приложение № 4'!I996</f>
        <v>772766</v>
      </c>
      <c r="I299" s="109">
        <f>'приложение № 4'!J996</f>
        <v>606161.63</v>
      </c>
    </row>
    <row r="300" spans="1:9" ht="18.75">
      <c r="A300" s="69" t="s">
        <v>373</v>
      </c>
      <c r="B300" s="68" t="s">
        <v>490</v>
      </c>
      <c r="C300" s="68" t="s">
        <v>495</v>
      </c>
      <c r="D300" s="68" t="s">
        <v>126</v>
      </c>
      <c r="E300" s="68" t="s">
        <v>469</v>
      </c>
      <c r="F300" s="67">
        <f>F301</f>
        <v>8901120</v>
      </c>
      <c r="G300" s="67">
        <f>G301</f>
        <v>-647223</v>
      </c>
      <c r="H300" s="67">
        <f>H301</f>
        <v>8253897</v>
      </c>
      <c r="I300" s="67">
        <f>I301</f>
        <v>8224495.32</v>
      </c>
    </row>
    <row r="301" spans="1:9" ht="18.75">
      <c r="A301" s="69" t="s">
        <v>313</v>
      </c>
      <c r="B301" s="68" t="s">
        <v>490</v>
      </c>
      <c r="C301" s="68" t="s">
        <v>495</v>
      </c>
      <c r="D301" s="68" t="s">
        <v>126</v>
      </c>
      <c r="E301" s="68" t="s">
        <v>312</v>
      </c>
      <c r="F301" s="67">
        <f>'приложение № 4'!G900</f>
        <v>8901120</v>
      </c>
      <c r="G301" s="67">
        <f>'приложение № 4'!H900</f>
        <v>-647223</v>
      </c>
      <c r="H301" s="67">
        <f>'приложение № 4'!I900</f>
        <v>8253897</v>
      </c>
      <c r="I301" s="67">
        <f>'приложение № 4'!J900</f>
        <v>8224495.32</v>
      </c>
    </row>
    <row r="302" spans="1:9" ht="18.75">
      <c r="A302" s="69" t="s">
        <v>372</v>
      </c>
      <c r="B302" s="68" t="s">
        <v>490</v>
      </c>
      <c r="C302" s="68" t="s">
        <v>495</v>
      </c>
      <c r="D302" s="68" t="s">
        <v>127</v>
      </c>
      <c r="E302" s="68" t="s">
        <v>469</v>
      </c>
      <c r="F302" s="67">
        <f>F303</f>
        <v>8494787</v>
      </c>
      <c r="G302" s="67">
        <f aca="true" t="shared" si="20" ref="F302:I304">G303</f>
        <v>186283</v>
      </c>
      <c r="H302" s="67">
        <f t="shared" si="20"/>
        <v>8681070</v>
      </c>
      <c r="I302" s="67">
        <f t="shared" si="20"/>
        <v>8681070</v>
      </c>
    </row>
    <row r="303" spans="1:9" ht="37.5">
      <c r="A303" s="65" t="s">
        <v>512</v>
      </c>
      <c r="B303" s="68" t="s">
        <v>490</v>
      </c>
      <c r="C303" s="68" t="s">
        <v>495</v>
      </c>
      <c r="D303" s="68" t="s">
        <v>127</v>
      </c>
      <c r="E303" s="76" t="s">
        <v>252</v>
      </c>
      <c r="F303" s="67">
        <f t="shared" si="20"/>
        <v>8494787</v>
      </c>
      <c r="G303" s="67">
        <f t="shared" si="20"/>
        <v>186283</v>
      </c>
      <c r="H303" s="67">
        <f t="shared" si="20"/>
        <v>8681070</v>
      </c>
      <c r="I303" s="67">
        <f t="shared" si="20"/>
        <v>8681070</v>
      </c>
    </row>
    <row r="304" spans="1:9" ht="18.75" customHeight="1">
      <c r="A304" s="65" t="s">
        <v>513</v>
      </c>
      <c r="B304" s="68" t="s">
        <v>490</v>
      </c>
      <c r="C304" s="68" t="s">
        <v>495</v>
      </c>
      <c r="D304" s="68" t="s">
        <v>127</v>
      </c>
      <c r="E304" s="66" t="s">
        <v>510</v>
      </c>
      <c r="F304" s="67">
        <f t="shared" si="20"/>
        <v>8494787</v>
      </c>
      <c r="G304" s="67">
        <f t="shared" si="20"/>
        <v>186283</v>
      </c>
      <c r="H304" s="67">
        <f t="shared" si="20"/>
        <v>8681070</v>
      </c>
      <c r="I304" s="67">
        <f t="shared" si="20"/>
        <v>8681070</v>
      </c>
    </row>
    <row r="305" spans="1:9" ht="56.25">
      <c r="A305" s="65" t="s">
        <v>514</v>
      </c>
      <c r="B305" s="68" t="s">
        <v>490</v>
      </c>
      <c r="C305" s="68" t="s">
        <v>495</v>
      </c>
      <c r="D305" s="68" t="s">
        <v>127</v>
      </c>
      <c r="E305" s="66" t="s">
        <v>511</v>
      </c>
      <c r="F305" s="67">
        <f>'приложение № 4'!G904</f>
        <v>8494787</v>
      </c>
      <c r="G305" s="67">
        <f>'приложение № 4'!H904</f>
        <v>186283</v>
      </c>
      <c r="H305" s="67">
        <f>'приложение № 4'!I904</f>
        <v>8681070</v>
      </c>
      <c r="I305" s="67">
        <f>'приложение № 4'!J904</f>
        <v>8681070</v>
      </c>
    </row>
    <row r="306" spans="1:9" ht="18.75">
      <c r="A306" s="69" t="s">
        <v>380</v>
      </c>
      <c r="B306" s="68" t="s">
        <v>490</v>
      </c>
      <c r="C306" s="68" t="s">
        <v>495</v>
      </c>
      <c r="D306" s="68" t="s">
        <v>113</v>
      </c>
      <c r="E306" s="68" t="s">
        <v>469</v>
      </c>
      <c r="F306" s="67">
        <f>F307+F308+F309</f>
        <v>63303119</v>
      </c>
      <c r="G306" s="67">
        <f>G307+G308+G309</f>
        <v>-8685751.059999999</v>
      </c>
      <c r="H306" s="67">
        <f>H307+H308+H309</f>
        <v>54617367.940000005</v>
      </c>
      <c r="I306" s="67">
        <f>I307+I308+I309</f>
        <v>52208530.16</v>
      </c>
    </row>
    <row r="307" spans="1:9" ht="18.75">
      <c r="A307" s="69" t="s">
        <v>313</v>
      </c>
      <c r="B307" s="68" t="s">
        <v>490</v>
      </c>
      <c r="C307" s="68" t="s">
        <v>495</v>
      </c>
      <c r="D307" s="68" t="s">
        <v>113</v>
      </c>
      <c r="E307" s="68" t="s">
        <v>312</v>
      </c>
      <c r="F307" s="67">
        <f>'приложение № 4'!G906+'приложение № 4'!G998</f>
        <v>51714014</v>
      </c>
      <c r="G307" s="67">
        <f>'приложение № 4'!H906+'приложение № 4'!H998</f>
        <v>-8426794.759999998</v>
      </c>
      <c r="H307" s="67">
        <f>'приложение № 4'!I906+'приложение № 4'!I998</f>
        <v>43287219.24</v>
      </c>
      <c r="I307" s="67">
        <f>'приложение № 4'!J906+'приложение № 4'!J998</f>
        <v>40923067.51</v>
      </c>
    </row>
    <row r="308" spans="1:9" ht="37.5">
      <c r="A308" s="1" t="s">
        <v>315</v>
      </c>
      <c r="B308" s="13" t="s">
        <v>490</v>
      </c>
      <c r="C308" s="13" t="s">
        <v>495</v>
      </c>
      <c r="D308" s="68" t="s">
        <v>113</v>
      </c>
      <c r="E308" s="13" t="s">
        <v>314</v>
      </c>
      <c r="F308" s="67">
        <f>'приложение № 4'!G999</f>
        <v>485000</v>
      </c>
      <c r="G308" s="67">
        <f>'приложение № 4'!H999</f>
        <v>-371533.3</v>
      </c>
      <c r="H308" s="67">
        <f>'приложение № 4'!I999</f>
        <v>113466.7</v>
      </c>
      <c r="I308" s="67">
        <f>'приложение № 4'!J999</f>
        <v>68780.65</v>
      </c>
    </row>
    <row r="309" spans="1:9" ht="37.5">
      <c r="A309" s="65" t="s">
        <v>512</v>
      </c>
      <c r="B309" s="68" t="s">
        <v>490</v>
      </c>
      <c r="C309" s="68" t="s">
        <v>495</v>
      </c>
      <c r="D309" s="68" t="s">
        <v>113</v>
      </c>
      <c r="E309" s="76" t="s">
        <v>252</v>
      </c>
      <c r="F309" s="67">
        <f>F310</f>
        <v>11104105</v>
      </c>
      <c r="G309" s="67">
        <f>G310</f>
        <v>112577</v>
      </c>
      <c r="H309" s="67">
        <f>H310</f>
        <v>11216682</v>
      </c>
      <c r="I309" s="67">
        <f>I310</f>
        <v>11216682</v>
      </c>
    </row>
    <row r="310" spans="1:9" ht="18.75" customHeight="1">
      <c r="A310" s="65" t="s">
        <v>513</v>
      </c>
      <c r="B310" s="68" t="s">
        <v>490</v>
      </c>
      <c r="C310" s="68" t="s">
        <v>495</v>
      </c>
      <c r="D310" s="68" t="s">
        <v>113</v>
      </c>
      <c r="E310" s="66" t="s">
        <v>510</v>
      </c>
      <c r="F310" s="67">
        <f>F311+F312</f>
        <v>11104105</v>
      </c>
      <c r="G310" s="67">
        <f>G311+G312</f>
        <v>112577</v>
      </c>
      <c r="H310" s="67">
        <f>H311+H312</f>
        <v>11216682</v>
      </c>
      <c r="I310" s="67">
        <f>I311+I312</f>
        <v>11216682</v>
      </c>
    </row>
    <row r="311" spans="1:9" ht="56.25">
      <c r="A311" s="65" t="s">
        <v>514</v>
      </c>
      <c r="B311" s="68" t="s">
        <v>490</v>
      </c>
      <c r="C311" s="68" t="s">
        <v>495</v>
      </c>
      <c r="D311" s="68" t="s">
        <v>113</v>
      </c>
      <c r="E311" s="66" t="s">
        <v>511</v>
      </c>
      <c r="F311" s="67">
        <f>'приложение № 4'!G909</f>
        <v>6954105</v>
      </c>
      <c r="G311" s="67">
        <f>'приложение № 4'!H909</f>
        <v>112577</v>
      </c>
      <c r="H311" s="67">
        <f>'приложение № 4'!I909</f>
        <v>7066682</v>
      </c>
      <c r="I311" s="67">
        <f>'приложение № 4'!J909</f>
        <v>7066682</v>
      </c>
    </row>
    <row r="312" spans="1:9" ht="18.75">
      <c r="A312" s="65" t="s">
        <v>257</v>
      </c>
      <c r="B312" s="68" t="s">
        <v>490</v>
      </c>
      <c r="C312" s="68" t="s">
        <v>495</v>
      </c>
      <c r="D312" s="68" t="s">
        <v>113</v>
      </c>
      <c r="E312" s="66" t="s">
        <v>516</v>
      </c>
      <c r="F312" s="67">
        <f>'приложение № 4'!G910</f>
        <v>4150000</v>
      </c>
      <c r="G312" s="67">
        <f>'приложение № 4'!H910</f>
        <v>0</v>
      </c>
      <c r="H312" s="67">
        <f>'приложение № 4'!I910</f>
        <v>4150000</v>
      </c>
      <c r="I312" s="67">
        <f>'приложение № 4'!J910</f>
        <v>4150000</v>
      </c>
    </row>
    <row r="313" spans="1:9" ht="18.75">
      <c r="A313" s="69" t="s">
        <v>425</v>
      </c>
      <c r="B313" s="68" t="s">
        <v>490</v>
      </c>
      <c r="C313" s="68" t="s">
        <v>490</v>
      </c>
      <c r="D313" s="68" t="s">
        <v>468</v>
      </c>
      <c r="E313" s="68" t="s">
        <v>469</v>
      </c>
      <c r="F313" s="67">
        <f>F314+F319+F339+F329+F332+F336+F347</f>
        <v>58421086</v>
      </c>
      <c r="G313" s="67">
        <f>G314+G319+G339+G329+G332+G336+G347</f>
        <v>35373052.92999999</v>
      </c>
      <c r="H313" s="67">
        <f>H314+H319+H339+H329+H332+H336+H347</f>
        <v>93794138.93</v>
      </c>
      <c r="I313" s="67">
        <f>I314+I319+I339+I329+I332+I336+I347</f>
        <v>92694769.75</v>
      </c>
    </row>
    <row r="314" spans="1:9" ht="18.75" customHeight="1">
      <c r="A314" s="69" t="s">
        <v>291</v>
      </c>
      <c r="B314" s="68" t="s">
        <v>490</v>
      </c>
      <c r="C314" s="68" t="s">
        <v>490</v>
      </c>
      <c r="D314" s="68" t="s">
        <v>128</v>
      </c>
      <c r="E314" s="68" t="s">
        <v>469</v>
      </c>
      <c r="F314" s="67">
        <f>F315</f>
        <v>14114767</v>
      </c>
      <c r="G314" s="67">
        <f aca="true" t="shared" si="21" ref="F314:I315">G315</f>
        <v>0</v>
      </c>
      <c r="H314" s="67">
        <f t="shared" si="21"/>
        <v>14114767</v>
      </c>
      <c r="I314" s="67">
        <f t="shared" si="21"/>
        <v>13878680.55</v>
      </c>
    </row>
    <row r="315" spans="1:9" ht="37.5">
      <c r="A315" s="65" t="s">
        <v>512</v>
      </c>
      <c r="B315" s="68" t="s">
        <v>490</v>
      </c>
      <c r="C315" s="68" t="s">
        <v>490</v>
      </c>
      <c r="D315" s="68" t="s">
        <v>128</v>
      </c>
      <c r="E315" s="76" t="s">
        <v>252</v>
      </c>
      <c r="F315" s="67">
        <f t="shared" si="21"/>
        <v>14114767</v>
      </c>
      <c r="G315" s="67">
        <f t="shared" si="21"/>
        <v>0</v>
      </c>
      <c r="H315" s="67">
        <f t="shared" si="21"/>
        <v>14114767</v>
      </c>
      <c r="I315" s="67">
        <f t="shared" si="21"/>
        <v>13878680.55</v>
      </c>
    </row>
    <row r="316" spans="1:9" ht="18.75">
      <c r="A316" s="65" t="s">
        <v>513</v>
      </c>
      <c r="B316" s="68" t="s">
        <v>490</v>
      </c>
      <c r="C316" s="68" t="s">
        <v>490</v>
      </c>
      <c r="D316" s="68" t="s">
        <v>128</v>
      </c>
      <c r="E316" s="66" t="s">
        <v>510</v>
      </c>
      <c r="F316" s="67">
        <f>F317+F318</f>
        <v>14114767</v>
      </c>
      <c r="G316" s="67">
        <f>G317+G318</f>
        <v>0</v>
      </c>
      <c r="H316" s="67">
        <f>H317+H318</f>
        <v>14114767</v>
      </c>
      <c r="I316" s="67">
        <f>I317+I318</f>
        <v>13878680.55</v>
      </c>
    </row>
    <row r="317" spans="1:9" ht="18" customHeight="1">
      <c r="A317" s="65" t="s">
        <v>514</v>
      </c>
      <c r="B317" s="68" t="s">
        <v>490</v>
      </c>
      <c r="C317" s="68" t="s">
        <v>490</v>
      </c>
      <c r="D317" s="68" t="s">
        <v>128</v>
      </c>
      <c r="E317" s="66" t="s">
        <v>511</v>
      </c>
      <c r="F317" s="67">
        <f>'приложение № 4'!G915</f>
        <v>13317526</v>
      </c>
      <c r="G317" s="67">
        <f>'приложение № 4'!H915</f>
        <v>0</v>
      </c>
      <c r="H317" s="67">
        <f>'приложение № 4'!I915</f>
        <v>13317526</v>
      </c>
      <c r="I317" s="67">
        <f>'приложение № 4'!J915</f>
        <v>13317526</v>
      </c>
    </row>
    <row r="318" spans="1:9" ht="18.75">
      <c r="A318" s="65" t="s">
        <v>257</v>
      </c>
      <c r="B318" s="68" t="s">
        <v>490</v>
      </c>
      <c r="C318" s="68" t="s">
        <v>490</v>
      </c>
      <c r="D318" s="68" t="s">
        <v>128</v>
      </c>
      <c r="E318" s="66" t="s">
        <v>516</v>
      </c>
      <c r="F318" s="67">
        <f>'приложение № 4'!G916</f>
        <v>797241</v>
      </c>
      <c r="G318" s="67">
        <f>'приложение № 4'!H916</f>
        <v>0</v>
      </c>
      <c r="H318" s="67">
        <f>'приложение № 4'!I916</f>
        <v>797241</v>
      </c>
      <c r="I318" s="67">
        <f>'приложение № 4'!J916</f>
        <v>561154.55</v>
      </c>
    </row>
    <row r="319" spans="1:9" ht="18" customHeight="1">
      <c r="A319" s="69" t="s">
        <v>344</v>
      </c>
      <c r="B319" s="68" t="s">
        <v>490</v>
      </c>
      <c r="C319" s="68" t="s">
        <v>490</v>
      </c>
      <c r="D319" s="68" t="s">
        <v>381</v>
      </c>
      <c r="E319" s="68" t="s">
        <v>469</v>
      </c>
      <c r="F319" s="67">
        <f>F320+F321+F322+F326</f>
        <v>35483211</v>
      </c>
      <c r="G319" s="67">
        <f>G320+G321+G322+G326</f>
        <v>617887.5099999991</v>
      </c>
      <c r="H319" s="67">
        <f>H320+H321+H322+H326</f>
        <v>36101098.510000005</v>
      </c>
      <c r="I319" s="67">
        <f>I320+I321+I322+I326</f>
        <v>35986241.230000004</v>
      </c>
    </row>
    <row r="320" spans="1:9" ht="56.25">
      <c r="A320" s="69" t="s">
        <v>534</v>
      </c>
      <c r="B320" s="68" t="s">
        <v>490</v>
      </c>
      <c r="C320" s="68" t="s">
        <v>490</v>
      </c>
      <c r="D320" s="68" t="s">
        <v>381</v>
      </c>
      <c r="E320" s="68" t="s">
        <v>311</v>
      </c>
      <c r="F320" s="67">
        <f>'приложение № 4'!G918+'приложение № 4'!G1002</f>
        <v>20669468</v>
      </c>
      <c r="G320" s="67">
        <f>'приложение № 4'!H918+'приложение № 4'!H1002</f>
        <v>509759.12999999896</v>
      </c>
      <c r="H320" s="67">
        <f>'приложение № 4'!I918+'приложение № 4'!I1002</f>
        <v>21179227.13</v>
      </c>
      <c r="I320" s="67">
        <f>'приложение № 4'!J918+'приложение № 4'!J1002</f>
        <v>21121179</v>
      </c>
    </row>
    <row r="321" spans="1:9" ht="18.75">
      <c r="A321" s="69" t="s">
        <v>313</v>
      </c>
      <c r="B321" s="68" t="s">
        <v>490</v>
      </c>
      <c r="C321" s="68" t="s">
        <v>490</v>
      </c>
      <c r="D321" s="68" t="s">
        <v>381</v>
      </c>
      <c r="E321" s="68" t="s">
        <v>312</v>
      </c>
      <c r="F321" s="67">
        <f>'приложение № 4'!G919+'приложение № 4'!G1003</f>
        <v>3963412</v>
      </c>
      <c r="G321" s="67">
        <f>'приложение № 4'!H919+'приложение № 4'!H1003</f>
        <v>-348035.7400000002</v>
      </c>
      <c r="H321" s="67">
        <f>'приложение № 4'!I919+'приложение № 4'!I1003</f>
        <v>3615376.26</v>
      </c>
      <c r="I321" s="67">
        <f>'приложение № 4'!J919+'приложение № 4'!J1003</f>
        <v>3612109.56</v>
      </c>
    </row>
    <row r="322" spans="1:9" ht="18.75">
      <c r="A322" s="69" t="s">
        <v>316</v>
      </c>
      <c r="B322" s="68" t="s">
        <v>490</v>
      </c>
      <c r="C322" s="68" t="s">
        <v>490</v>
      </c>
      <c r="D322" s="68" t="s">
        <v>381</v>
      </c>
      <c r="E322" s="68" t="s">
        <v>317</v>
      </c>
      <c r="F322" s="67">
        <f>F323+F325</f>
        <v>3213978</v>
      </c>
      <c r="G322" s="67">
        <f>G323+G325</f>
        <v>178622.72999999998</v>
      </c>
      <c r="H322" s="67">
        <f>H323+H325</f>
        <v>3392600.73</v>
      </c>
      <c r="I322" s="67">
        <f>I323+I325</f>
        <v>3339058.28</v>
      </c>
    </row>
    <row r="323" spans="1:9" s="157" customFormat="1" ht="18.75" customHeight="1" hidden="1">
      <c r="A323" s="120" t="s">
        <v>6</v>
      </c>
      <c r="B323" s="148" t="s">
        <v>490</v>
      </c>
      <c r="C323" s="148" t="s">
        <v>490</v>
      </c>
      <c r="D323" s="148" t="s">
        <v>381</v>
      </c>
      <c r="E323" s="148" t="s">
        <v>7</v>
      </c>
      <c r="F323" s="156">
        <f>F324</f>
        <v>0</v>
      </c>
      <c r="G323" s="156">
        <f>G324</f>
        <v>0</v>
      </c>
      <c r="H323" s="156">
        <f>H324</f>
        <v>0</v>
      </c>
      <c r="I323" s="156">
        <f>I324</f>
        <v>0</v>
      </c>
    </row>
    <row r="324" spans="1:9" s="157" customFormat="1" ht="93.75" customHeight="1" hidden="1">
      <c r="A324" s="154" t="s">
        <v>45</v>
      </c>
      <c r="B324" s="148" t="s">
        <v>490</v>
      </c>
      <c r="C324" s="148" t="s">
        <v>490</v>
      </c>
      <c r="D324" s="148" t="s">
        <v>381</v>
      </c>
      <c r="E324" s="148" t="s">
        <v>51</v>
      </c>
      <c r="F324" s="156">
        <f>'приложение № 4'!G1006</f>
        <v>0</v>
      </c>
      <c r="G324" s="156">
        <f>'приложение № 4'!H1006</f>
        <v>0</v>
      </c>
      <c r="H324" s="156">
        <f>'приложение № 4'!I1006</f>
        <v>0</v>
      </c>
      <c r="I324" s="156">
        <f>'приложение № 4'!J1006</f>
        <v>0</v>
      </c>
    </row>
    <row r="325" spans="1:9" ht="18.75">
      <c r="A325" s="69" t="s">
        <v>251</v>
      </c>
      <c r="B325" s="68" t="s">
        <v>490</v>
      </c>
      <c r="C325" s="68" t="s">
        <v>490</v>
      </c>
      <c r="D325" s="68" t="s">
        <v>381</v>
      </c>
      <c r="E325" s="68" t="s">
        <v>318</v>
      </c>
      <c r="F325" s="67">
        <f>'приложение № 4'!G921+'приложение № 4'!G1007</f>
        <v>3213978</v>
      </c>
      <c r="G325" s="67">
        <f>'приложение № 4'!H921+'приложение № 4'!H1007</f>
        <v>178622.72999999998</v>
      </c>
      <c r="H325" s="67">
        <f>'приложение № 4'!I921+'приложение № 4'!I1007</f>
        <v>3392600.73</v>
      </c>
      <c r="I325" s="67">
        <f>'приложение № 4'!J921+'приложение № 4'!J1007</f>
        <v>3339058.28</v>
      </c>
    </row>
    <row r="326" spans="1:9" ht="93.75">
      <c r="A326" s="23" t="s">
        <v>500</v>
      </c>
      <c r="B326" s="68" t="s">
        <v>490</v>
      </c>
      <c r="C326" s="68" t="s">
        <v>490</v>
      </c>
      <c r="D326" s="68" t="s">
        <v>358</v>
      </c>
      <c r="E326" s="68" t="s">
        <v>469</v>
      </c>
      <c r="F326" s="67">
        <f>F327+F328</f>
        <v>7636353</v>
      </c>
      <c r="G326" s="67">
        <f>G327+G328</f>
        <v>277541.39000000036</v>
      </c>
      <c r="H326" s="67">
        <f>H327+H328</f>
        <v>7913894.390000001</v>
      </c>
      <c r="I326" s="67">
        <f>I327+I328</f>
        <v>7913894.390000001</v>
      </c>
    </row>
    <row r="327" spans="1:9" ht="56.25">
      <c r="A327" s="69" t="s">
        <v>534</v>
      </c>
      <c r="B327" s="68" t="s">
        <v>490</v>
      </c>
      <c r="C327" s="68" t="s">
        <v>490</v>
      </c>
      <c r="D327" s="68" t="s">
        <v>358</v>
      </c>
      <c r="E327" s="68" t="s">
        <v>311</v>
      </c>
      <c r="F327" s="67">
        <f>'приложение № 4'!G923+'приложение № 4'!G1009</f>
        <v>7534541</v>
      </c>
      <c r="G327" s="67">
        <f>'приложение № 4'!H923+'приложение № 4'!H1009</f>
        <v>310049.4000000004</v>
      </c>
      <c r="H327" s="67">
        <f>'приложение № 4'!I923+'приложение № 4'!I1009</f>
        <v>7844590.4</v>
      </c>
      <c r="I327" s="67">
        <f>'приложение № 4'!J923+'приложение № 4'!J1009</f>
        <v>7844590.4</v>
      </c>
    </row>
    <row r="328" spans="1:9" ht="18.75">
      <c r="A328" s="69" t="s">
        <v>313</v>
      </c>
      <c r="B328" s="68" t="s">
        <v>490</v>
      </c>
      <c r="C328" s="68" t="s">
        <v>490</v>
      </c>
      <c r="D328" s="68" t="s">
        <v>358</v>
      </c>
      <c r="E328" s="68" t="s">
        <v>312</v>
      </c>
      <c r="F328" s="67">
        <f>'приложение № 4'!G1010</f>
        <v>101812</v>
      </c>
      <c r="G328" s="67">
        <f>'приложение № 4'!H1010</f>
        <v>-32508.009999999995</v>
      </c>
      <c r="H328" s="67">
        <f>'приложение № 4'!I1010</f>
        <v>69303.99</v>
      </c>
      <c r="I328" s="67">
        <f>'приложение № 4'!J1010</f>
        <v>69303.99</v>
      </c>
    </row>
    <row r="329" spans="1:9" ht="18.75">
      <c r="A329" s="69" t="s">
        <v>426</v>
      </c>
      <c r="B329" s="68" t="s">
        <v>490</v>
      </c>
      <c r="C329" s="68" t="s">
        <v>490</v>
      </c>
      <c r="D329" s="68" t="s">
        <v>438</v>
      </c>
      <c r="E329" s="68" t="s">
        <v>469</v>
      </c>
      <c r="F329" s="67">
        <f>F330</f>
        <v>4316000</v>
      </c>
      <c r="G329" s="67">
        <f aca="true" t="shared" si="22" ref="F329:I330">G330</f>
        <v>0</v>
      </c>
      <c r="H329" s="67">
        <f t="shared" si="22"/>
        <v>4316000</v>
      </c>
      <c r="I329" s="67">
        <f t="shared" si="22"/>
        <v>4275810.51</v>
      </c>
    </row>
    <row r="330" spans="1:9" ht="37.5">
      <c r="A330" s="69" t="s">
        <v>199</v>
      </c>
      <c r="B330" s="68" t="s">
        <v>490</v>
      </c>
      <c r="C330" s="68" t="s">
        <v>490</v>
      </c>
      <c r="D330" s="68" t="s">
        <v>129</v>
      </c>
      <c r="E330" s="68" t="s">
        <v>469</v>
      </c>
      <c r="F330" s="67">
        <f t="shared" si="22"/>
        <v>4316000</v>
      </c>
      <c r="G330" s="67">
        <f t="shared" si="22"/>
        <v>0</v>
      </c>
      <c r="H330" s="67">
        <f t="shared" si="22"/>
        <v>4316000</v>
      </c>
      <c r="I330" s="67">
        <f t="shared" si="22"/>
        <v>4275810.51</v>
      </c>
    </row>
    <row r="331" spans="1:9" ht="18.75">
      <c r="A331" s="36" t="s">
        <v>313</v>
      </c>
      <c r="B331" s="68" t="s">
        <v>490</v>
      </c>
      <c r="C331" s="68" t="s">
        <v>490</v>
      </c>
      <c r="D331" s="68" t="s">
        <v>129</v>
      </c>
      <c r="E331" s="68" t="s">
        <v>312</v>
      </c>
      <c r="F331" s="67">
        <f>'приложение № 4'!G814</f>
        <v>4316000</v>
      </c>
      <c r="G331" s="67">
        <f>'приложение № 4'!H814</f>
        <v>0</v>
      </c>
      <c r="H331" s="67">
        <f>'приложение № 4'!I814</f>
        <v>4316000</v>
      </c>
      <c r="I331" s="67">
        <f>'приложение № 4'!J814</f>
        <v>4275810.51</v>
      </c>
    </row>
    <row r="332" spans="1:9" ht="18.75">
      <c r="A332" s="1" t="s">
        <v>53</v>
      </c>
      <c r="B332" s="13" t="s">
        <v>490</v>
      </c>
      <c r="C332" s="13" t="s">
        <v>490</v>
      </c>
      <c r="D332" s="13" t="s">
        <v>54</v>
      </c>
      <c r="E332" s="11" t="s">
        <v>469</v>
      </c>
      <c r="F332" s="109">
        <f>F333</f>
        <v>0</v>
      </c>
      <c r="G332" s="109">
        <f aca="true" t="shared" si="23" ref="F332:I334">G333</f>
        <v>3110610</v>
      </c>
      <c r="H332" s="109">
        <f t="shared" si="23"/>
        <v>3110610</v>
      </c>
      <c r="I332" s="109">
        <f t="shared" si="23"/>
        <v>2761048.46</v>
      </c>
    </row>
    <row r="333" spans="1:9" ht="56.25">
      <c r="A333" s="1" t="s">
        <v>29</v>
      </c>
      <c r="B333" s="13" t="s">
        <v>490</v>
      </c>
      <c r="C333" s="13" t="s">
        <v>490</v>
      </c>
      <c r="D333" s="13" t="s">
        <v>30</v>
      </c>
      <c r="E333" s="11" t="s">
        <v>469</v>
      </c>
      <c r="F333" s="109">
        <f t="shared" si="23"/>
        <v>0</v>
      </c>
      <c r="G333" s="109">
        <f t="shared" si="23"/>
        <v>3110610</v>
      </c>
      <c r="H333" s="109">
        <f t="shared" si="23"/>
        <v>3110610</v>
      </c>
      <c r="I333" s="109">
        <f t="shared" si="23"/>
        <v>2761048.46</v>
      </c>
    </row>
    <row r="334" spans="1:9" ht="18.75">
      <c r="A334" s="1" t="s">
        <v>8</v>
      </c>
      <c r="B334" s="13" t="s">
        <v>490</v>
      </c>
      <c r="C334" s="13" t="s">
        <v>490</v>
      </c>
      <c r="D334" s="13" t="s">
        <v>9</v>
      </c>
      <c r="E334" s="11" t="s">
        <v>469</v>
      </c>
      <c r="F334" s="109">
        <f t="shared" si="23"/>
        <v>0</v>
      </c>
      <c r="G334" s="109">
        <f t="shared" si="23"/>
        <v>3110610</v>
      </c>
      <c r="H334" s="109">
        <f t="shared" si="23"/>
        <v>3110610</v>
      </c>
      <c r="I334" s="109">
        <f t="shared" si="23"/>
        <v>2761048.46</v>
      </c>
    </row>
    <row r="335" spans="1:9" ht="37.5">
      <c r="A335" s="1" t="s">
        <v>315</v>
      </c>
      <c r="B335" s="13" t="s">
        <v>490</v>
      </c>
      <c r="C335" s="13" t="s">
        <v>490</v>
      </c>
      <c r="D335" s="13" t="s">
        <v>9</v>
      </c>
      <c r="E335" s="11" t="s">
        <v>314</v>
      </c>
      <c r="F335" s="67">
        <f>'приложение № 4'!G1014</f>
        <v>0</v>
      </c>
      <c r="G335" s="67">
        <f>'приложение № 4'!H1014</f>
        <v>3110610</v>
      </c>
      <c r="H335" s="67">
        <f>'приложение № 4'!I1014</f>
        <v>3110610</v>
      </c>
      <c r="I335" s="67">
        <f>'приложение № 4'!J1014</f>
        <v>2761048.46</v>
      </c>
    </row>
    <row r="336" spans="1:9" ht="18.75">
      <c r="A336" s="1" t="s">
        <v>369</v>
      </c>
      <c r="B336" s="13" t="s">
        <v>490</v>
      </c>
      <c r="C336" s="13" t="s">
        <v>490</v>
      </c>
      <c r="D336" s="13" t="s">
        <v>111</v>
      </c>
      <c r="E336" s="13" t="s">
        <v>469</v>
      </c>
      <c r="F336" s="67">
        <f>F337</f>
        <v>0</v>
      </c>
      <c r="G336" s="67">
        <f aca="true" t="shared" si="24" ref="F336:I337">G337</f>
        <v>100207</v>
      </c>
      <c r="H336" s="67">
        <f t="shared" si="24"/>
        <v>100207</v>
      </c>
      <c r="I336" s="67">
        <f t="shared" si="24"/>
        <v>0</v>
      </c>
    </row>
    <row r="337" spans="1:9" ht="18.75">
      <c r="A337" s="1" t="s">
        <v>380</v>
      </c>
      <c r="B337" s="13" t="s">
        <v>490</v>
      </c>
      <c r="C337" s="13" t="s">
        <v>490</v>
      </c>
      <c r="D337" s="13" t="s">
        <v>113</v>
      </c>
      <c r="E337" s="11" t="s">
        <v>469</v>
      </c>
      <c r="F337" s="67">
        <f t="shared" si="24"/>
        <v>0</v>
      </c>
      <c r="G337" s="67">
        <f t="shared" si="24"/>
        <v>100207</v>
      </c>
      <c r="H337" s="67">
        <f t="shared" si="24"/>
        <v>100207</v>
      </c>
      <c r="I337" s="67">
        <f t="shared" si="24"/>
        <v>0</v>
      </c>
    </row>
    <row r="338" spans="1:9" ht="18.75">
      <c r="A338" s="1" t="s">
        <v>313</v>
      </c>
      <c r="B338" s="13" t="s">
        <v>490</v>
      </c>
      <c r="C338" s="13" t="s">
        <v>490</v>
      </c>
      <c r="D338" s="13" t="s">
        <v>113</v>
      </c>
      <c r="E338" s="11" t="s">
        <v>312</v>
      </c>
      <c r="F338" s="67">
        <f>'приложение № 4'!G1017</f>
        <v>0</v>
      </c>
      <c r="G338" s="67">
        <f>'приложение № 4'!H1017</f>
        <v>100207</v>
      </c>
      <c r="H338" s="67">
        <f>'приложение № 4'!I1017</f>
        <v>100207</v>
      </c>
      <c r="I338" s="67">
        <f>'приложение № 4'!J1017</f>
        <v>0</v>
      </c>
    </row>
    <row r="339" spans="1:9" ht="18.75">
      <c r="A339" s="69" t="s">
        <v>253</v>
      </c>
      <c r="B339" s="68" t="s">
        <v>490</v>
      </c>
      <c r="C339" s="68" t="s">
        <v>490</v>
      </c>
      <c r="D339" s="68" t="s">
        <v>489</v>
      </c>
      <c r="E339" s="68" t="s">
        <v>469</v>
      </c>
      <c r="F339" s="67">
        <f>F340+F342+F345</f>
        <v>4507108</v>
      </c>
      <c r="G339" s="67">
        <f>G340+G342+G345</f>
        <v>30704319.62</v>
      </c>
      <c r="H339" s="67">
        <f>H340+H342+H345</f>
        <v>35211427.620000005</v>
      </c>
      <c r="I339" s="67">
        <f>I340+I342+I345</f>
        <v>34965951.92</v>
      </c>
    </row>
    <row r="340" spans="1:9" ht="37.5">
      <c r="A340" s="1" t="s">
        <v>181</v>
      </c>
      <c r="B340" s="13" t="s">
        <v>490</v>
      </c>
      <c r="C340" s="13" t="s">
        <v>490</v>
      </c>
      <c r="D340" s="13" t="s">
        <v>339</v>
      </c>
      <c r="E340" s="13" t="s">
        <v>469</v>
      </c>
      <c r="F340" s="67">
        <f>F341</f>
        <v>0</v>
      </c>
      <c r="G340" s="67">
        <f>G341</f>
        <v>32575055.92</v>
      </c>
      <c r="H340" s="67">
        <f>H341</f>
        <v>32575055.92</v>
      </c>
      <c r="I340" s="67">
        <f>I341</f>
        <v>32575055.26</v>
      </c>
    </row>
    <row r="341" spans="1:9" ht="37.5">
      <c r="A341" s="1" t="s">
        <v>315</v>
      </c>
      <c r="B341" s="13" t="s">
        <v>490</v>
      </c>
      <c r="C341" s="13" t="s">
        <v>490</v>
      </c>
      <c r="D341" s="13" t="s">
        <v>339</v>
      </c>
      <c r="E341" s="13" t="s">
        <v>314</v>
      </c>
      <c r="F341" s="67">
        <f>'приложение № 4'!G817</f>
        <v>0</v>
      </c>
      <c r="G341" s="67">
        <f>'приложение № 4'!H817</f>
        <v>32575055.92</v>
      </c>
      <c r="H341" s="67">
        <f>'приложение № 4'!I817</f>
        <v>32575055.92</v>
      </c>
      <c r="I341" s="67">
        <f>'приложение № 4'!J817</f>
        <v>32575055.26</v>
      </c>
    </row>
    <row r="342" spans="1:9" ht="37.5">
      <c r="A342" s="69" t="s">
        <v>515</v>
      </c>
      <c r="B342" s="68" t="s">
        <v>490</v>
      </c>
      <c r="C342" s="68" t="s">
        <v>490</v>
      </c>
      <c r="D342" s="68" t="s">
        <v>327</v>
      </c>
      <c r="E342" s="68" t="s">
        <v>469</v>
      </c>
      <c r="F342" s="67">
        <f>F343</f>
        <v>2733332</v>
      </c>
      <c r="G342" s="67">
        <f aca="true" t="shared" si="25" ref="F342:I343">G343</f>
        <v>-830254.3</v>
      </c>
      <c r="H342" s="67">
        <f t="shared" si="25"/>
        <v>1903077.7</v>
      </c>
      <c r="I342" s="67">
        <f t="shared" si="25"/>
        <v>1657602.9</v>
      </c>
    </row>
    <row r="343" spans="1:9" ht="18.75">
      <c r="A343" s="69" t="s">
        <v>316</v>
      </c>
      <c r="B343" s="68" t="s">
        <v>490</v>
      </c>
      <c r="C343" s="68" t="s">
        <v>490</v>
      </c>
      <c r="D343" s="68" t="s">
        <v>327</v>
      </c>
      <c r="E343" s="68" t="s">
        <v>317</v>
      </c>
      <c r="F343" s="67">
        <f t="shared" si="25"/>
        <v>2733332</v>
      </c>
      <c r="G343" s="67">
        <f t="shared" si="25"/>
        <v>-830254.3</v>
      </c>
      <c r="H343" s="67">
        <f t="shared" si="25"/>
        <v>1903077.7</v>
      </c>
      <c r="I343" s="67">
        <f t="shared" si="25"/>
        <v>1657602.9</v>
      </c>
    </row>
    <row r="344" spans="1:9" ht="37.5">
      <c r="A344" s="69" t="s">
        <v>533</v>
      </c>
      <c r="B344" s="68" t="s">
        <v>490</v>
      </c>
      <c r="C344" s="68" t="s">
        <v>490</v>
      </c>
      <c r="D344" s="68" t="s">
        <v>327</v>
      </c>
      <c r="E344" s="68" t="s">
        <v>532</v>
      </c>
      <c r="F344" s="67">
        <f>'приложение № 4'!G927</f>
        <v>2733332</v>
      </c>
      <c r="G344" s="67">
        <f>'приложение № 4'!H927</f>
        <v>-830254.3</v>
      </c>
      <c r="H344" s="67">
        <f>'приложение № 4'!I927</f>
        <v>1903077.7</v>
      </c>
      <c r="I344" s="67">
        <f>'приложение № 4'!J927</f>
        <v>1657602.9</v>
      </c>
    </row>
    <row r="345" spans="1:9" ht="37.5">
      <c r="A345" s="69" t="s">
        <v>202</v>
      </c>
      <c r="B345" s="77" t="s">
        <v>490</v>
      </c>
      <c r="C345" s="68" t="s">
        <v>490</v>
      </c>
      <c r="D345" s="66" t="s">
        <v>114</v>
      </c>
      <c r="E345" s="76" t="s">
        <v>469</v>
      </c>
      <c r="F345" s="67">
        <f>F346</f>
        <v>1773776</v>
      </c>
      <c r="G345" s="67">
        <f>G346</f>
        <v>-1040482</v>
      </c>
      <c r="H345" s="67">
        <f>H346</f>
        <v>733294</v>
      </c>
      <c r="I345" s="67">
        <f>I346</f>
        <v>733293.76</v>
      </c>
    </row>
    <row r="346" spans="1:9" ht="18.75">
      <c r="A346" s="1" t="s">
        <v>313</v>
      </c>
      <c r="B346" s="77" t="s">
        <v>490</v>
      </c>
      <c r="C346" s="68" t="s">
        <v>490</v>
      </c>
      <c r="D346" s="66" t="s">
        <v>114</v>
      </c>
      <c r="E346" s="76" t="s">
        <v>312</v>
      </c>
      <c r="F346" s="67">
        <f>'приложение № 4'!G1020</f>
        <v>1773776</v>
      </c>
      <c r="G346" s="67">
        <f>'приложение № 4'!H1020</f>
        <v>-1040482</v>
      </c>
      <c r="H346" s="67">
        <f>'приложение № 4'!I1020</f>
        <v>733294</v>
      </c>
      <c r="I346" s="67">
        <f>'приложение № 4'!J1020</f>
        <v>733293.76</v>
      </c>
    </row>
    <row r="347" spans="1:9" ht="18.75">
      <c r="A347" s="40" t="s">
        <v>5</v>
      </c>
      <c r="B347" s="14" t="s">
        <v>490</v>
      </c>
      <c r="C347" s="13" t="s">
        <v>490</v>
      </c>
      <c r="D347" s="11" t="s">
        <v>10</v>
      </c>
      <c r="E347" s="13" t="s">
        <v>469</v>
      </c>
      <c r="F347" s="109">
        <f>F348+F350+F352</f>
        <v>0</v>
      </c>
      <c r="G347" s="109">
        <f>G348+G350+G352</f>
        <v>840028.8</v>
      </c>
      <c r="H347" s="109">
        <f>H348+H350+H352</f>
        <v>840028.8</v>
      </c>
      <c r="I347" s="109">
        <f>I348+I350+I352</f>
        <v>827037.08</v>
      </c>
    </row>
    <row r="348" spans="1:9" ht="18.75">
      <c r="A348" s="40" t="s">
        <v>17</v>
      </c>
      <c r="B348" s="14" t="s">
        <v>490</v>
      </c>
      <c r="C348" s="13" t="s">
        <v>490</v>
      </c>
      <c r="D348" s="11" t="s">
        <v>11</v>
      </c>
      <c r="E348" s="13" t="s">
        <v>469</v>
      </c>
      <c r="F348" s="109">
        <f>F349</f>
        <v>0</v>
      </c>
      <c r="G348" s="109">
        <f>G349</f>
        <v>130400</v>
      </c>
      <c r="H348" s="109">
        <f>H349</f>
        <v>130400</v>
      </c>
      <c r="I348" s="109">
        <f>I349</f>
        <v>126400</v>
      </c>
    </row>
    <row r="349" spans="1:9" ht="18.75">
      <c r="A349" s="40" t="s">
        <v>313</v>
      </c>
      <c r="B349" s="14" t="s">
        <v>490</v>
      </c>
      <c r="C349" s="13" t="s">
        <v>490</v>
      </c>
      <c r="D349" s="11" t="s">
        <v>11</v>
      </c>
      <c r="E349" s="13" t="s">
        <v>312</v>
      </c>
      <c r="F349" s="109">
        <f>'приложение № 4'!G930+'приложение № 4'!G1023</f>
        <v>0</v>
      </c>
      <c r="G349" s="109">
        <f>'приложение № 4'!H930+'приложение № 4'!H1023</f>
        <v>130400</v>
      </c>
      <c r="H349" s="109">
        <f>'приложение № 4'!I930+'приложение № 4'!I1023</f>
        <v>130400</v>
      </c>
      <c r="I349" s="109">
        <f>'приложение № 4'!J930+'приложение № 4'!J1023</f>
        <v>126400</v>
      </c>
    </row>
    <row r="350" spans="1:9" ht="37.5">
      <c r="A350" s="40" t="s">
        <v>18</v>
      </c>
      <c r="B350" s="14" t="s">
        <v>490</v>
      </c>
      <c r="C350" s="13" t="s">
        <v>490</v>
      </c>
      <c r="D350" s="11" t="s">
        <v>12</v>
      </c>
      <c r="E350" s="13" t="s">
        <v>469</v>
      </c>
      <c r="F350" s="109">
        <f>F351</f>
        <v>0</v>
      </c>
      <c r="G350" s="109">
        <f>G351</f>
        <v>656491.4</v>
      </c>
      <c r="H350" s="109">
        <f>H351</f>
        <v>656491.4</v>
      </c>
      <c r="I350" s="109">
        <f>I351</f>
        <v>647499.6799999999</v>
      </c>
    </row>
    <row r="351" spans="1:9" ht="18.75">
      <c r="A351" s="40" t="s">
        <v>313</v>
      </c>
      <c r="B351" s="14" t="s">
        <v>490</v>
      </c>
      <c r="C351" s="13" t="s">
        <v>490</v>
      </c>
      <c r="D351" s="11" t="s">
        <v>12</v>
      </c>
      <c r="E351" s="13" t="s">
        <v>312</v>
      </c>
      <c r="F351" s="109">
        <f>'приложение № 4'!G932+'приложение № 4'!G1025</f>
        <v>0</v>
      </c>
      <c r="G351" s="109">
        <f>'приложение № 4'!H932+'приложение № 4'!H1025</f>
        <v>656491.4</v>
      </c>
      <c r="H351" s="109">
        <f>'приложение № 4'!I932+'приложение № 4'!I1025</f>
        <v>656491.4</v>
      </c>
      <c r="I351" s="109">
        <f>'приложение № 4'!J932+'приложение № 4'!J1025</f>
        <v>647499.6799999999</v>
      </c>
    </row>
    <row r="352" spans="1:9" ht="18.75">
      <c r="A352" s="132" t="s">
        <v>6</v>
      </c>
      <c r="B352" s="13" t="s">
        <v>490</v>
      </c>
      <c r="C352" s="13" t="s">
        <v>490</v>
      </c>
      <c r="D352" s="11" t="s">
        <v>16</v>
      </c>
      <c r="E352" s="8" t="s">
        <v>469</v>
      </c>
      <c r="F352" s="109">
        <f>F353</f>
        <v>0</v>
      </c>
      <c r="G352" s="109">
        <f aca="true" t="shared" si="26" ref="F352:I354">G353</f>
        <v>53137.4</v>
      </c>
      <c r="H352" s="109">
        <f t="shared" si="26"/>
        <v>53137.4</v>
      </c>
      <c r="I352" s="109">
        <f t="shared" si="26"/>
        <v>53137.4</v>
      </c>
    </row>
    <row r="353" spans="1:9" ht="18.75">
      <c r="A353" s="1" t="s">
        <v>316</v>
      </c>
      <c r="B353" s="13" t="s">
        <v>490</v>
      </c>
      <c r="C353" s="13" t="s">
        <v>490</v>
      </c>
      <c r="D353" s="11" t="s">
        <v>16</v>
      </c>
      <c r="E353" s="13" t="s">
        <v>317</v>
      </c>
      <c r="F353" s="109">
        <f t="shared" si="26"/>
        <v>0</v>
      </c>
      <c r="G353" s="109">
        <f t="shared" si="26"/>
        <v>53137.4</v>
      </c>
      <c r="H353" s="109">
        <f t="shared" si="26"/>
        <v>53137.4</v>
      </c>
      <c r="I353" s="109">
        <f t="shared" si="26"/>
        <v>53137.4</v>
      </c>
    </row>
    <row r="354" spans="1:9" ht="18.75">
      <c r="A354" s="1" t="s">
        <v>6</v>
      </c>
      <c r="B354" s="13" t="s">
        <v>490</v>
      </c>
      <c r="C354" s="13" t="s">
        <v>490</v>
      </c>
      <c r="D354" s="11" t="s">
        <v>16</v>
      </c>
      <c r="E354" s="13" t="s">
        <v>7</v>
      </c>
      <c r="F354" s="109">
        <f t="shared" si="26"/>
        <v>0</v>
      </c>
      <c r="G354" s="109">
        <f t="shared" si="26"/>
        <v>53137.4</v>
      </c>
      <c r="H354" s="109">
        <f t="shared" si="26"/>
        <v>53137.4</v>
      </c>
      <c r="I354" s="109">
        <f t="shared" si="26"/>
        <v>53137.4</v>
      </c>
    </row>
    <row r="355" spans="1:9" ht="93.75">
      <c r="A355" s="129" t="s">
        <v>45</v>
      </c>
      <c r="B355" s="13" t="s">
        <v>490</v>
      </c>
      <c r="C355" s="13" t="s">
        <v>490</v>
      </c>
      <c r="D355" s="11" t="s">
        <v>16</v>
      </c>
      <c r="E355" s="13" t="s">
        <v>51</v>
      </c>
      <c r="F355" s="67">
        <f>'приложение № 4'!G1029</f>
        <v>0</v>
      </c>
      <c r="G355" s="67">
        <f>'приложение № 4'!H1029</f>
        <v>53137.4</v>
      </c>
      <c r="H355" s="67">
        <f>'приложение № 4'!I1029</f>
        <v>53137.4</v>
      </c>
      <c r="I355" s="67">
        <f>'приложение № 4'!J1029</f>
        <v>53137.4</v>
      </c>
    </row>
    <row r="356" spans="1:9" ht="18.75">
      <c r="A356" s="24" t="s">
        <v>293</v>
      </c>
      <c r="B356" s="27" t="s">
        <v>461</v>
      </c>
      <c r="C356" s="27" t="s">
        <v>467</v>
      </c>
      <c r="D356" s="25" t="s">
        <v>468</v>
      </c>
      <c r="E356" s="27" t="s">
        <v>469</v>
      </c>
      <c r="F356" s="37">
        <f>F357</f>
        <v>390600</v>
      </c>
      <c r="G356" s="37">
        <f aca="true" t="shared" si="27" ref="F356:I357">G357</f>
        <v>0</v>
      </c>
      <c r="H356" s="37">
        <f t="shared" si="27"/>
        <v>390600</v>
      </c>
      <c r="I356" s="37">
        <f t="shared" si="27"/>
        <v>390600</v>
      </c>
    </row>
    <row r="357" spans="1:9" ht="18.75">
      <c r="A357" s="65" t="s">
        <v>294</v>
      </c>
      <c r="B357" s="68" t="s">
        <v>461</v>
      </c>
      <c r="C357" s="68" t="s">
        <v>490</v>
      </c>
      <c r="D357" s="66" t="s">
        <v>468</v>
      </c>
      <c r="E357" s="68" t="s">
        <v>469</v>
      </c>
      <c r="F357" s="67">
        <f t="shared" si="27"/>
        <v>390600</v>
      </c>
      <c r="G357" s="67">
        <f t="shared" si="27"/>
        <v>0</v>
      </c>
      <c r="H357" s="67">
        <f t="shared" si="27"/>
        <v>390600</v>
      </c>
      <c r="I357" s="67">
        <f t="shared" si="27"/>
        <v>390600</v>
      </c>
    </row>
    <row r="358" spans="1:9" ht="37.5">
      <c r="A358" s="65" t="s">
        <v>352</v>
      </c>
      <c r="B358" s="68" t="s">
        <v>461</v>
      </c>
      <c r="C358" s="68" t="s">
        <v>490</v>
      </c>
      <c r="D358" s="66" t="s">
        <v>362</v>
      </c>
      <c r="E358" s="68" t="s">
        <v>469</v>
      </c>
      <c r="F358" s="67">
        <f>F359+F360</f>
        <v>390600</v>
      </c>
      <c r="G358" s="67">
        <f>G359+G360</f>
        <v>0</v>
      </c>
      <c r="H358" s="67">
        <f>H359+H360</f>
        <v>390600</v>
      </c>
      <c r="I358" s="67">
        <f>I359+I360</f>
        <v>390600</v>
      </c>
    </row>
    <row r="359" spans="1:9" ht="56.25">
      <c r="A359" s="70" t="s">
        <v>224</v>
      </c>
      <c r="B359" s="68" t="s">
        <v>461</v>
      </c>
      <c r="C359" s="68" t="s">
        <v>490</v>
      </c>
      <c r="D359" s="66" t="s">
        <v>362</v>
      </c>
      <c r="E359" s="68" t="s">
        <v>311</v>
      </c>
      <c r="F359" s="67">
        <f>'приложение № 4'!G657</f>
        <v>381610</v>
      </c>
      <c r="G359" s="67">
        <f>'приложение № 4'!H657</f>
        <v>0</v>
      </c>
      <c r="H359" s="67">
        <f>'приложение № 4'!I657</f>
        <v>381610</v>
      </c>
      <c r="I359" s="67">
        <f>'приложение № 4'!J657</f>
        <v>381610</v>
      </c>
    </row>
    <row r="360" spans="1:9" ht="18.75">
      <c r="A360" s="70" t="s">
        <v>225</v>
      </c>
      <c r="B360" s="68" t="s">
        <v>461</v>
      </c>
      <c r="C360" s="68" t="s">
        <v>490</v>
      </c>
      <c r="D360" s="66" t="s">
        <v>362</v>
      </c>
      <c r="E360" s="68" t="s">
        <v>312</v>
      </c>
      <c r="F360" s="67">
        <f>'приложение № 4'!G658</f>
        <v>8990</v>
      </c>
      <c r="G360" s="67">
        <f>'приложение № 4'!H658</f>
        <v>0</v>
      </c>
      <c r="H360" s="67">
        <f>'приложение № 4'!I658</f>
        <v>8990</v>
      </c>
      <c r="I360" s="67">
        <f>'приложение № 4'!J658</f>
        <v>8990</v>
      </c>
    </row>
    <row r="361" spans="1:9" ht="18.75">
      <c r="A361" s="24" t="s">
        <v>491</v>
      </c>
      <c r="B361" s="25" t="s">
        <v>481</v>
      </c>
      <c r="C361" s="25" t="s">
        <v>467</v>
      </c>
      <c r="D361" s="25" t="s">
        <v>468</v>
      </c>
      <c r="E361" s="25" t="s">
        <v>469</v>
      </c>
      <c r="F361" s="37">
        <f>F362+F416+F486+F545</f>
        <v>1062238084</v>
      </c>
      <c r="G361" s="37">
        <f>G362+G416+G486+G545</f>
        <v>54899945.67999999</v>
      </c>
      <c r="H361" s="37">
        <f>H362+H416+H486+H545</f>
        <v>1117138029.6799998</v>
      </c>
      <c r="I361" s="37">
        <f>I362+I416+I486+I545</f>
        <v>1097763846.23</v>
      </c>
    </row>
    <row r="362" spans="1:9" ht="18.75">
      <c r="A362" s="65" t="s">
        <v>432</v>
      </c>
      <c r="B362" s="66" t="s">
        <v>481</v>
      </c>
      <c r="C362" s="66" t="s">
        <v>460</v>
      </c>
      <c r="D362" s="66" t="s">
        <v>468</v>
      </c>
      <c r="E362" s="66" t="s">
        <v>469</v>
      </c>
      <c r="F362" s="67">
        <f>F363+F385+F387+F400</f>
        <v>476305764</v>
      </c>
      <c r="G362" s="67">
        <f>G363+G385+G387+G400</f>
        <v>51402872.20999999</v>
      </c>
      <c r="H362" s="67">
        <f>H363+H385+H387+H400</f>
        <v>527708636.21</v>
      </c>
      <c r="I362" s="67">
        <f>I363+I385+I387+I400</f>
        <v>519341349.62</v>
      </c>
    </row>
    <row r="363" spans="1:9" ht="18.75">
      <c r="A363" s="65" t="s">
        <v>433</v>
      </c>
      <c r="B363" s="66" t="s">
        <v>481</v>
      </c>
      <c r="C363" s="66" t="s">
        <v>460</v>
      </c>
      <c r="D363" s="66" t="s">
        <v>130</v>
      </c>
      <c r="E363" s="66" t="s">
        <v>469</v>
      </c>
      <c r="F363" s="67">
        <f>F364</f>
        <v>443475856</v>
      </c>
      <c r="G363" s="67">
        <f>G364</f>
        <v>9207452.25</v>
      </c>
      <c r="H363" s="67">
        <f>H364</f>
        <v>452683308.25</v>
      </c>
      <c r="I363" s="67">
        <f>I364</f>
        <v>452683308.25</v>
      </c>
    </row>
    <row r="364" spans="1:9" ht="18.75">
      <c r="A364" s="65" t="s">
        <v>411</v>
      </c>
      <c r="B364" s="66" t="s">
        <v>481</v>
      </c>
      <c r="C364" s="66" t="s">
        <v>460</v>
      </c>
      <c r="D364" s="66" t="s">
        <v>131</v>
      </c>
      <c r="E364" s="66" t="s">
        <v>469</v>
      </c>
      <c r="F364" s="67">
        <f>F365+F371+F379</f>
        <v>443475856</v>
      </c>
      <c r="G364" s="67">
        <f>G365+G371+G379</f>
        <v>9207452.25</v>
      </c>
      <c r="H364" s="67">
        <f>H365+H371+H379</f>
        <v>452683308.25</v>
      </c>
      <c r="I364" s="67">
        <f>I365+I371+I379</f>
        <v>452683308.25</v>
      </c>
    </row>
    <row r="365" spans="1:9" ht="37.5">
      <c r="A365" s="65" t="s">
        <v>512</v>
      </c>
      <c r="B365" s="66" t="s">
        <v>481</v>
      </c>
      <c r="C365" s="66" t="s">
        <v>460</v>
      </c>
      <c r="D365" s="66" t="s">
        <v>131</v>
      </c>
      <c r="E365" s="76" t="s">
        <v>252</v>
      </c>
      <c r="F365" s="67">
        <f>F366+F368</f>
        <v>142844022</v>
      </c>
      <c r="G365" s="67">
        <f>G366+G368</f>
        <v>5971452.25</v>
      </c>
      <c r="H365" s="67">
        <f>H366+H368</f>
        <v>148815474.25</v>
      </c>
      <c r="I365" s="67">
        <f>I366+I368</f>
        <v>148815474.25</v>
      </c>
    </row>
    <row r="366" spans="1:9" ht="18.75">
      <c r="A366" s="65" t="s">
        <v>513</v>
      </c>
      <c r="B366" s="66" t="s">
        <v>481</v>
      </c>
      <c r="C366" s="66" t="s">
        <v>460</v>
      </c>
      <c r="D366" s="66" t="s">
        <v>131</v>
      </c>
      <c r="E366" s="66" t="s">
        <v>510</v>
      </c>
      <c r="F366" s="67">
        <f>F367</f>
        <v>115556303</v>
      </c>
      <c r="G366" s="67">
        <f>G367</f>
        <v>2248728.25</v>
      </c>
      <c r="H366" s="67">
        <f>H367</f>
        <v>117805031.25</v>
      </c>
      <c r="I366" s="67">
        <f>I367</f>
        <v>117805031.25</v>
      </c>
    </row>
    <row r="367" spans="1:9" ht="56.25">
      <c r="A367" s="65" t="s">
        <v>514</v>
      </c>
      <c r="B367" s="66" t="s">
        <v>481</v>
      </c>
      <c r="C367" s="66" t="s">
        <v>460</v>
      </c>
      <c r="D367" s="66" t="s">
        <v>131</v>
      </c>
      <c r="E367" s="66" t="s">
        <v>511</v>
      </c>
      <c r="F367" s="67">
        <f>'приложение № 4'!G383</f>
        <v>115556303</v>
      </c>
      <c r="G367" s="67">
        <f>'приложение № 4'!H383</f>
        <v>2248728.25</v>
      </c>
      <c r="H367" s="67">
        <f>'приложение № 4'!I383</f>
        <v>117805031.25</v>
      </c>
      <c r="I367" s="67">
        <f>'приложение № 4'!J383</f>
        <v>117805031.25</v>
      </c>
    </row>
    <row r="368" spans="1:9" ht="18.75">
      <c r="A368" s="65" t="s">
        <v>258</v>
      </c>
      <c r="B368" s="66" t="s">
        <v>481</v>
      </c>
      <c r="C368" s="66" t="s">
        <v>460</v>
      </c>
      <c r="D368" s="66" t="s">
        <v>131</v>
      </c>
      <c r="E368" s="66" t="s">
        <v>254</v>
      </c>
      <c r="F368" s="67">
        <f>F369+F370</f>
        <v>27287719</v>
      </c>
      <c r="G368" s="67">
        <f>G369+G370</f>
        <v>3722724</v>
      </c>
      <c r="H368" s="67">
        <f>H369+H370</f>
        <v>31010443</v>
      </c>
      <c r="I368" s="67">
        <f>I369+I370</f>
        <v>31010443</v>
      </c>
    </row>
    <row r="369" spans="1:9" ht="56.25">
      <c r="A369" s="65" t="s">
        <v>259</v>
      </c>
      <c r="B369" s="66" t="s">
        <v>481</v>
      </c>
      <c r="C369" s="66" t="s">
        <v>460</v>
      </c>
      <c r="D369" s="66" t="s">
        <v>131</v>
      </c>
      <c r="E369" s="66" t="s">
        <v>255</v>
      </c>
      <c r="F369" s="67">
        <f>'приложение № 4'!G385</f>
        <v>27287719</v>
      </c>
      <c r="G369" s="67">
        <f>'приложение № 4'!H385</f>
        <v>2202724</v>
      </c>
      <c r="H369" s="67">
        <f>'приложение № 4'!I385</f>
        <v>29490443</v>
      </c>
      <c r="I369" s="67">
        <f>'приложение № 4'!J385</f>
        <v>29490443</v>
      </c>
    </row>
    <row r="370" spans="1:9" ht="18.75">
      <c r="A370" s="12" t="s">
        <v>260</v>
      </c>
      <c r="B370" s="11" t="s">
        <v>481</v>
      </c>
      <c r="C370" s="11" t="s">
        <v>460</v>
      </c>
      <c r="D370" s="11" t="s">
        <v>131</v>
      </c>
      <c r="E370" s="11" t="s">
        <v>256</v>
      </c>
      <c r="F370" s="67">
        <f>'приложение № 4'!G386</f>
        <v>0</v>
      </c>
      <c r="G370" s="67">
        <f>'приложение № 4'!H386</f>
        <v>1520000</v>
      </c>
      <c r="H370" s="67">
        <f>'приложение № 4'!I386</f>
        <v>1520000</v>
      </c>
      <c r="I370" s="67">
        <f>'приложение № 4'!J386</f>
        <v>1520000</v>
      </c>
    </row>
    <row r="371" spans="1:9" ht="56.25">
      <c r="A371" s="65" t="s">
        <v>535</v>
      </c>
      <c r="B371" s="66" t="s">
        <v>481</v>
      </c>
      <c r="C371" s="66" t="s">
        <v>460</v>
      </c>
      <c r="D371" s="66" t="s">
        <v>536</v>
      </c>
      <c r="E371" s="66" t="s">
        <v>469</v>
      </c>
      <c r="F371" s="67">
        <f>F372</f>
        <v>264430700</v>
      </c>
      <c r="G371" s="67">
        <f>G372</f>
        <v>3464100</v>
      </c>
      <c r="H371" s="67">
        <f>H372</f>
        <v>267894800</v>
      </c>
      <c r="I371" s="67">
        <f>I372</f>
        <v>267894800</v>
      </c>
    </row>
    <row r="372" spans="1:9" ht="37.5">
      <c r="A372" s="65" t="s">
        <v>512</v>
      </c>
      <c r="B372" s="66" t="s">
        <v>481</v>
      </c>
      <c r="C372" s="66" t="s">
        <v>460</v>
      </c>
      <c r="D372" s="66" t="s">
        <v>536</v>
      </c>
      <c r="E372" s="76" t="s">
        <v>252</v>
      </c>
      <c r="F372" s="67">
        <f>F373+F376</f>
        <v>264430700</v>
      </c>
      <c r="G372" s="67">
        <f>G373+G376</f>
        <v>3464100</v>
      </c>
      <c r="H372" s="67">
        <f>H373+H376</f>
        <v>267894800</v>
      </c>
      <c r="I372" s="67">
        <f>I373+I376</f>
        <v>267894800</v>
      </c>
    </row>
    <row r="373" spans="1:9" ht="18.75">
      <c r="A373" s="65" t="s">
        <v>513</v>
      </c>
      <c r="B373" s="66" t="s">
        <v>481</v>
      </c>
      <c r="C373" s="66" t="s">
        <v>460</v>
      </c>
      <c r="D373" s="66" t="s">
        <v>536</v>
      </c>
      <c r="E373" s="66" t="s">
        <v>510</v>
      </c>
      <c r="F373" s="67">
        <f>F374+F375</f>
        <v>197978423</v>
      </c>
      <c r="G373" s="67">
        <f>G374+G375</f>
        <v>6668735</v>
      </c>
      <c r="H373" s="67">
        <f>H374+H375</f>
        <v>204647158</v>
      </c>
      <c r="I373" s="67">
        <f>I374+I375</f>
        <v>204647158</v>
      </c>
    </row>
    <row r="374" spans="1:9" ht="56.25">
      <c r="A374" s="65" t="s">
        <v>514</v>
      </c>
      <c r="B374" s="66" t="s">
        <v>481</v>
      </c>
      <c r="C374" s="66" t="s">
        <v>460</v>
      </c>
      <c r="D374" s="66" t="s">
        <v>536</v>
      </c>
      <c r="E374" s="66" t="s">
        <v>511</v>
      </c>
      <c r="F374" s="67">
        <f>'приложение № 4'!G390</f>
        <v>197978423</v>
      </c>
      <c r="G374" s="67">
        <f>'приложение № 4'!H390</f>
        <v>6668735</v>
      </c>
      <c r="H374" s="67">
        <f>'приложение № 4'!I390</f>
        <v>204647158</v>
      </c>
      <c r="I374" s="67">
        <f>'приложение № 4'!J390</f>
        <v>204647158</v>
      </c>
    </row>
    <row r="375" spans="1:9" s="157" customFormat="1" ht="18.75" customHeight="1" hidden="1">
      <c r="A375" s="141" t="s">
        <v>257</v>
      </c>
      <c r="B375" s="164" t="s">
        <v>481</v>
      </c>
      <c r="C375" s="164" t="s">
        <v>460</v>
      </c>
      <c r="D375" s="164" t="s">
        <v>74</v>
      </c>
      <c r="E375" s="164" t="s">
        <v>516</v>
      </c>
      <c r="F375" s="156">
        <f>'приложение № 4'!G391</f>
        <v>0</v>
      </c>
      <c r="G375" s="156">
        <f>'приложение № 4'!H391</f>
        <v>0</v>
      </c>
      <c r="H375" s="156">
        <f>'приложение № 4'!I391</f>
        <v>0</v>
      </c>
      <c r="I375" s="156">
        <f>'приложение № 4'!J391</f>
        <v>0</v>
      </c>
    </row>
    <row r="376" spans="1:9" ht="18.75">
      <c r="A376" s="65" t="s">
        <v>258</v>
      </c>
      <c r="B376" s="66" t="s">
        <v>481</v>
      </c>
      <c r="C376" s="66" t="s">
        <v>460</v>
      </c>
      <c r="D376" s="66" t="s">
        <v>536</v>
      </c>
      <c r="E376" s="66" t="s">
        <v>254</v>
      </c>
      <c r="F376" s="67">
        <f>F377+F378</f>
        <v>66452277</v>
      </c>
      <c r="G376" s="67">
        <f>G377+G378</f>
        <v>-3204635</v>
      </c>
      <c r="H376" s="67">
        <f>H377+H378</f>
        <v>63247642</v>
      </c>
      <c r="I376" s="67">
        <f>I377+I378</f>
        <v>63247642</v>
      </c>
    </row>
    <row r="377" spans="1:9" ht="56.25">
      <c r="A377" s="65" t="s">
        <v>259</v>
      </c>
      <c r="B377" s="66" t="s">
        <v>481</v>
      </c>
      <c r="C377" s="66" t="s">
        <v>460</v>
      </c>
      <c r="D377" s="66" t="s">
        <v>536</v>
      </c>
      <c r="E377" s="66" t="s">
        <v>255</v>
      </c>
      <c r="F377" s="67">
        <f>'приложение № 4'!G393</f>
        <v>66452277</v>
      </c>
      <c r="G377" s="67">
        <f>'приложение № 4'!H393</f>
        <v>-3204635</v>
      </c>
      <c r="H377" s="67">
        <f>'приложение № 4'!I393</f>
        <v>63247642</v>
      </c>
      <c r="I377" s="67">
        <f>'приложение № 4'!J393</f>
        <v>63247642</v>
      </c>
    </row>
    <row r="378" spans="1:9" s="157" customFormat="1" ht="18.75" customHeight="1" hidden="1">
      <c r="A378" s="141" t="s">
        <v>260</v>
      </c>
      <c r="B378" s="143" t="s">
        <v>481</v>
      </c>
      <c r="C378" s="143" t="s">
        <v>460</v>
      </c>
      <c r="D378" s="143" t="s">
        <v>536</v>
      </c>
      <c r="E378" s="143" t="s">
        <v>256</v>
      </c>
      <c r="F378" s="156">
        <f>'приложение № 4'!G394</f>
        <v>0</v>
      </c>
      <c r="G378" s="156">
        <f>'приложение № 4'!H394</f>
        <v>0</v>
      </c>
      <c r="H378" s="156">
        <f>'приложение № 4'!I394</f>
        <v>0</v>
      </c>
      <c r="I378" s="156">
        <f>'приложение № 4'!J394</f>
        <v>0</v>
      </c>
    </row>
    <row r="379" spans="1:9" ht="93.75">
      <c r="A379" s="65" t="s">
        <v>500</v>
      </c>
      <c r="B379" s="66" t="s">
        <v>481</v>
      </c>
      <c r="C379" s="66" t="s">
        <v>460</v>
      </c>
      <c r="D379" s="66" t="s">
        <v>359</v>
      </c>
      <c r="E379" s="66" t="s">
        <v>469</v>
      </c>
      <c r="F379" s="67">
        <f>F380</f>
        <v>36201134</v>
      </c>
      <c r="G379" s="67">
        <f>G380</f>
        <v>-228100</v>
      </c>
      <c r="H379" s="67">
        <f>H380</f>
        <v>35973034</v>
      </c>
      <c r="I379" s="67">
        <f>I380</f>
        <v>35973034</v>
      </c>
    </row>
    <row r="380" spans="1:9" ht="37.5">
      <c r="A380" s="65" t="s">
        <v>512</v>
      </c>
      <c r="B380" s="66" t="s">
        <v>481</v>
      </c>
      <c r="C380" s="66" t="s">
        <v>460</v>
      </c>
      <c r="D380" s="66" t="s">
        <v>359</v>
      </c>
      <c r="E380" s="76" t="s">
        <v>252</v>
      </c>
      <c r="F380" s="67">
        <f>F381+F383</f>
        <v>36201134</v>
      </c>
      <c r="G380" s="67">
        <f>G381+G383</f>
        <v>-228100</v>
      </c>
      <c r="H380" s="67">
        <f>H381+H383</f>
        <v>35973034</v>
      </c>
      <c r="I380" s="67">
        <f>I381+I383</f>
        <v>35973034</v>
      </c>
    </row>
    <row r="381" spans="1:9" ht="18.75">
      <c r="A381" s="65" t="s">
        <v>513</v>
      </c>
      <c r="B381" s="66" t="s">
        <v>481</v>
      </c>
      <c r="C381" s="66" t="s">
        <v>460</v>
      </c>
      <c r="D381" s="66" t="s">
        <v>359</v>
      </c>
      <c r="E381" s="66" t="s">
        <v>510</v>
      </c>
      <c r="F381" s="67">
        <f>F382</f>
        <v>29206376</v>
      </c>
      <c r="G381" s="67">
        <f>G382</f>
        <v>-242050</v>
      </c>
      <c r="H381" s="67">
        <f>H382</f>
        <v>28964326</v>
      </c>
      <c r="I381" s="67">
        <f>I382</f>
        <v>28964326</v>
      </c>
    </row>
    <row r="382" spans="1:9" ht="56.25">
      <c r="A382" s="65" t="s">
        <v>514</v>
      </c>
      <c r="B382" s="66" t="s">
        <v>481</v>
      </c>
      <c r="C382" s="66" t="s">
        <v>460</v>
      </c>
      <c r="D382" s="66" t="s">
        <v>359</v>
      </c>
      <c r="E382" s="66" t="s">
        <v>511</v>
      </c>
      <c r="F382" s="67">
        <f>'приложение № 4'!G398</f>
        <v>29206376</v>
      </c>
      <c r="G382" s="67">
        <f>'приложение № 4'!H398</f>
        <v>-242050</v>
      </c>
      <c r="H382" s="67">
        <f>'приложение № 4'!I398</f>
        <v>28964326</v>
      </c>
      <c r="I382" s="67">
        <f>'приложение № 4'!J398</f>
        <v>28964326</v>
      </c>
    </row>
    <row r="383" spans="1:9" ht="18.75">
      <c r="A383" s="65" t="s">
        <v>258</v>
      </c>
      <c r="B383" s="66" t="s">
        <v>481</v>
      </c>
      <c r="C383" s="66" t="s">
        <v>460</v>
      </c>
      <c r="D383" s="66" t="s">
        <v>359</v>
      </c>
      <c r="E383" s="66" t="s">
        <v>254</v>
      </c>
      <c r="F383" s="67">
        <f>F384</f>
        <v>6994758</v>
      </c>
      <c r="G383" s="67">
        <f>G384</f>
        <v>13950</v>
      </c>
      <c r="H383" s="67">
        <f>H384</f>
        <v>7008708</v>
      </c>
      <c r="I383" s="67">
        <f>I384</f>
        <v>7008708</v>
      </c>
    </row>
    <row r="384" spans="1:9" ht="56.25">
      <c r="A384" s="65" t="s">
        <v>259</v>
      </c>
      <c r="B384" s="66" t="s">
        <v>481</v>
      </c>
      <c r="C384" s="66" t="s">
        <v>460</v>
      </c>
      <c r="D384" s="66" t="s">
        <v>359</v>
      </c>
      <c r="E384" s="66" t="s">
        <v>255</v>
      </c>
      <c r="F384" s="67">
        <f>'приложение № 4'!G400</f>
        <v>6994758</v>
      </c>
      <c r="G384" s="67">
        <f>'приложение № 4'!H400</f>
        <v>13950</v>
      </c>
      <c r="H384" s="67">
        <f>'приложение № 4'!I400</f>
        <v>7008708</v>
      </c>
      <c r="I384" s="67">
        <f>'приложение № 4'!J400</f>
        <v>7008708</v>
      </c>
    </row>
    <row r="385" spans="1:9" ht="18.75">
      <c r="A385" s="12" t="s">
        <v>96</v>
      </c>
      <c r="B385" s="11" t="s">
        <v>481</v>
      </c>
      <c r="C385" s="11" t="s">
        <v>460</v>
      </c>
      <c r="D385" s="11" t="s">
        <v>95</v>
      </c>
      <c r="E385" s="11" t="s">
        <v>469</v>
      </c>
      <c r="F385" s="67">
        <f>F386</f>
        <v>0</v>
      </c>
      <c r="G385" s="67">
        <f>G386</f>
        <v>40000000</v>
      </c>
      <c r="H385" s="67">
        <f>H386</f>
        <v>40000000</v>
      </c>
      <c r="I385" s="67">
        <f>I386</f>
        <v>36106731.24</v>
      </c>
    </row>
    <row r="386" spans="1:9" ht="37.5">
      <c r="A386" s="1" t="s">
        <v>315</v>
      </c>
      <c r="B386" s="11" t="s">
        <v>481</v>
      </c>
      <c r="C386" s="11" t="s">
        <v>460</v>
      </c>
      <c r="D386" s="11" t="s">
        <v>95</v>
      </c>
      <c r="E386" s="11" t="s">
        <v>314</v>
      </c>
      <c r="F386" s="67">
        <f>'приложение № 4'!G1033</f>
        <v>0</v>
      </c>
      <c r="G386" s="67">
        <f>'приложение № 4'!H1033</f>
        <v>40000000</v>
      </c>
      <c r="H386" s="67">
        <f>'приложение № 4'!I1033</f>
        <v>40000000</v>
      </c>
      <c r="I386" s="67">
        <f>'приложение № 4'!J1033</f>
        <v>36106731.24</v>
      </c>
    </row>
    <row r="387" spans="1:9" ht="18.75">
      <c r="A387" s="39" t="s">
        <v>53</v>
      </c>
      <c r="B387" s="11" t="s">
        <v>481</v>
      </c>
      <c r="C387" s="11" t="s">
        <v>460</v>
      </c>
      <c r="D387" s="11" t="s">
        <v>54</v>
      </c>
      <c r="E387" s="11" t="s">
        <v>469</v>
      </c>
      <c r="F387" s="67">
        <f>F388+F394</f>
        <v>0</v>
      </c>
      <c r="G387" s="67">
        <f>G388+G394</f>
        <v>3844900</v>
      </c>
      <c r="H387" s="67">
        <f>H388+H394</f>
        <v>3844900</v>
      </c>
      <c r="I387" s="67">
        <f>I388+I394</f>
        <v>3844900</v>
      </c>
    </row>
    <row r="388" spans="1:9" ht="37.5">
      <c r="A388" s="12" t="s">
        <v>501</v>
      </c>
      <c r="B388" s="11" t="s">
        <v>481</v>
      </c>
      <c r="C388" s="11" t="s">
        <v>460</v>
      </c>
      <c r="D388" s="11" t="s">
        <v>502</v>
      </c>
      <c r="E388" s="11" t="s">
        <v>469</v>
      </c>
      <c r="F388" s="67">
        <f>F389</f>
        <v>0</v>
      </c>
      <c r="G388" s="67">
        <f>G389</f>
        <v>111800</v>
      </c>
      <c r="H388" s="67">
        <f>H389</f>
        <v>111800</v>
      </c>
      <c r="I388" s="67">
        <f>I389</f>
        <v>111800</v>
      </c>
    </row>
    <row r="389" spans="1:9" ht="37.5">
      <c r="A389" s="12" t="s">
        <v>512</v>
      </c>
      <c r="B389" s="11" t="s">
        <v>481</v>
      </c>
      <c r="C389" s="11" t="s">
        <v>460</v>
      </c>
      <c r="D389" s="11" t="s">
        <v>502</v>
      </c>
      <c r="E389" s="8" t="s">
        <v>252</v>
      </c>
      <c r="F389" s="67">
        <f>F390+F392</f>
        <v>0</v>
      </c>
      <c r="G389" s="67">
        <f>G390+G392</f>
        <v>111800</v>
      </c>
      <c r="H389" s="67">
        <f>H390+H392</f>
        <v>111800</v>
      </c>
      <c r="I389" s="67">
        <f>I390+I392</f>
        <v>111800</v>
      </c>
    </row>
    <row r="390" spans="1:9" ht="18.75">
      <c r="A390" s="12" t="s">
        <v>513</v>
      </c>
      <c r="B390" s="11" t="s">
        <v>481</v>
      </c>
      <c r="C390" s="11" t="s">
        <v>460</v>
      </c>
      <c r="D390" s="11" t="s">
        <v>502</v>
      </c>
      <c r="E390" s="11" t="s">
        <v>510</v>
      </c>
      <c r="F390" s="67">
        <f>F391</f>
        <v>0</v>
      </c>
      <c r="G390" s="67">
        <f>G391</f>
        <v>83850</v>
      </c>
      <c r="H390" s="67">
        <f>H391</f>
        <v>83850</v>
      </c>
      <c r="I390" s="67">
        <f>I391</f>
        <v>83850</v>
      </c>
    </row>
    <row r="391" spans="1:9" ht="18.75">
      <c r="A391" s="12" t="s">
        <v>257</v>
      </c>
      <c r="B391" s="11" t="s">
        <v>481</v>
      </c>
      <c r="C391" s="11" t="s">
        <v>460</v>
      </c>
      <c r="D391" s="11" t="s">
        <v>502</v>
      </c>
      <c r="E391" s="11" t="s">
        <v>516</v>
      </c>
      <c r="F391" s="67">
        <f>'приложение № 4'!G405</f>
        <v>0</v>
      </c>
      <c r="G391" s="67">
        <f>'приложение № 4'!H405</f>
        <v>83850</v>
      </c>
      <c r="H391" s="67">
        <f>'приложение № 4'!I405</f>
        <v>83850</v>
      </c>
      <c r="I391" s="67">
        <f>'приложение № 4'!J405</f>
        <v>83850</v>
      </c>
    </row>
    <row r="392" spans="1:9" ht="18.75">
      <c r="A392" s="12" t="s">
        <v>258</v>
      </c>
      <c r="B392" s="11" t="s">
        <v>481</v>
      </c>
      <c r="C392" s="11" t="s">
        <v>460</v>
      </c>
      <c r="D392" s="11" t="s">
        <v>502</v>
      </c>
      <c r="E392" s="11" t="s">
        <v>254</v>
      </c>
      <c r="F392" s="67">
        <f>F393</f>
        <v>0</v>
      </c>
      <c r="G392" s="67">
        <f>G393</f>
        <v>27950</v>
      </c>
      <c r="H392" s="67">
        <f>H393</f>
        <v>27950</v>
      </c>
      <c r="I392" s="67">
        <f>I393</f>
        <v>27950</v>
      </c>
    </row>
    <row r="393" spans="1:9" ht="18.75">
      <c r="A393" s="12" t="s">
        <v>260</v>
      </c>
      <c r="B393" s="11" t="s">
        <v>481</v>
      </c>
      <c r="C393" s="11" t="s">
        <v>460</v>
      </c>
      <c r="D393" s="11" t="s">
        <v>502</v>
      </c>
      <c r="E393" s="11" t="s">
        <v>256</v>
      </c>
      <c r="F393" s="67">
        <f>'приложение № 4'!G407</f>
        <v>0</v>
      </c>
      <c r="G393" s="67">
        <f>'приложение № 4'!H407</f>
        <v>27950</v>
      </c>
      <c r="H393" s="67">
        <f>'приложение № 4'!I407</f>
        <v>27950</v>
      </c>
      <c r="I393" s="67">
        <f>'приложение № 4'!J407</f>
        <v>27950</v>
      </c>
    </row>
    <row r="394" spans="1:9" ht="37.5">
      <c r="A394" s="12" t="s">
        <v>67</v>
      </c>
      <c r="B394" s="11" t="s">
        <v>481</v>
      </c>
      <c r="C394" s="11" t="s">
        <v>460</v>
      </c>
      <c r="D394" s="11" t="s">
        <v>65</v>
      </c>
      <c r="E394" s="11" t="s">
        <v>469</v>
      </c>
      <c r="F394" s="67">
        <f>F395</f>
        <v>0</v>
      </c>
      <c r="G394" s="67">
        <f>G395</f>
        <v>3733100</v>
      </c>
      <c r="H394" s="67">
        <f>H395</f>
        <v>3733100</v>
      </c>
      <c r="I394" s="67">
        <f>I395</f>
        <v>3733100</v>
      </c>
    </row>
    <row r="395" spans="1:9" ht="37.5">
      <c r="A395" s="12" t="s">
        <v>512</v>
      </c>
      <c r="B395" s="11" t="s">
        <v>481</v>
      </c>
      <c r="C395" s="11" t="s">
        <v>460</v>
      </c>
      <c r="D395" s="11" t="s">
        <v>65</v>
      </c>
      <c r="E395" s="8" t="s">
        <v>252</v>
      </c>
      <c r="F395" s="67">
        <f>F396+F398</f>
        <v>0</v>
      </c>
      <c r="G395" s="67">
        <f>G396+G398</f>
        <v>3733100</v>
      </c>
      <c r="H395" s="67">
        <f>H396+H398</f>
        <v>3733100</v>
      </c>
      <c r="I395" s="67">
        <f>I396+I398</f>
        <v>3733100</v>
      </c>
    </row>
    <row r="396" spans="1:9" ht="18.75">
      <c r="A396" s="12" t="s">
        <v>513</v>
      </c>
      <c r="B396" s="11" t="s">
        <v>481</v>
      </c>
      <c r="C396" s="11" t="s">
        <v>460</v>
      </c>
      <c r="D396" s="11" t="s">
        <v>65</v>
      </c>
      <c r="E396" s="8" t="s">
        <v>510</v>
      </c>
      <c r="F396" s="67">
        <f>F397</f>
        <v>0</v>
      </c>
      <c r="G396" s="67">
        <f>G397</f>
        <v>2598241</v>
      </c>
      <c r="H396" s="67">
        <f>H397</f>
        <v>2598241</v>
      </c>
      <c r="I396" s="67">
        <f>I397</f>
        <v>2598241</v>
      </c>
    </row>
    <row r="397" spans="1:9" ht="18.75">
      <c r="A397" s="12" t="s">
        <v>257</v>
      </c>
      <c r="B397" s="11" t="s">
        <v>481</v>
      </c>
      <c r="C397" s="11" t="s">
        <v>460</v>
      </c>
      <c r="D397" s="11" t="s">
        <v>65</v>
      </c>
      <c r="E397" s="11" t="s">
        <v>516</v>
      </c>
      <c r="F397" s="67">
        <f>'приложение № 4'!G411</f>
        <v>0</v>
      </c>
      <c r="G397" s="67">
        <f>'приложение № 4'!H411</f>
        <v>2598241</v>
      </c>
      <c r="H397" s="67">
        <f>'приложение № 4'!I411</f>
        <v>2598241</v>
      </c>
      <c r="I397" s="67">
        <f>'приложение № 4'!J411</f>
        <v>2598241</v>
      </c>
    </row>
    <row r="398" spans="1:9" ht="18.75">
      <c r="A398" s="12" t="s">
        <v>258</v>
      </c>
      <c r="B398" s="11" t="s">
        <v>481</v>
      </c>
      <c r="C398" s="11" t="s">
        <v>460</v>
      </c>
      <c r="D398" s="11" t="s">
        <v>65</v>
      </c>
      <c r="E398" s="11" t="s">
        <v>254</v>
      </c>
      <c r="F398" s="67">
        <f>F399</f>
        <v>0</v>
      </c>
      <c r="G398" s="67">
        <f>G399</f>
        <v>1134859</v>
      </c>
      <c r="H398" s="67">
        <f>H399</f>
        <v>1134859</v>
      </c>
      <c r="I398" s="67">
        <f>I399</f>
        <v>1134859</v>
      </c>
    </row>
    <row r="399" spans="1:9" ht="18.75">
      <c r="A399" s="12" t="s">
        <v>260</v>
      </c>
      <c r="B399" s="11" t="s">
        <v>481</v>
      </c>
      <c r="C399" s="11" t="s">
        <v>460</v>
      </c>
      <c r="D399" s="11" t="s">
        <v>65</v>
      </c>
      <c r="E399" s="11" t="s">
        <v>256</v>
      </c>
      <c r="F399" s="67">
        <f>'приложение № 4'!G413</f>
        <v>0</v>
      </c>
      <c r="G399" s="67">
        <f>'приложение № 4'!H413</f>
        <v>1134859</v>
      </c>
      <c r="H399" s="67">
        <f>'приложение № 4'!I413</f>
        <v>1134859</v>
      </c>
      <c r="I399" s="67">
        <f>'приложение № 4'!J413</f>
        <v>1134859</v>
      </c>
    </row>
    <row r="400" spans="1:9" ht="18.75">
      <c r="A400" s="69" t="s">
        <v>253</v>
      </c>
      <c r="B400" s="11" t="s">
        <v>481</v>
      </c>
      <c r="C400" s="11" t="s">
        <v>460</v>
      </c>
      <c r="D400" s="11" t="s">
        <v>489</v>
      </c>
      <c r="E400" s="8" t="s">
        <v>469</v>
      </c>
      <c r="F400" s="67">
        <f>F401+F407+F413</f>
        <v>32829908</v>
      </c>
      <c r="G400" s="67">
        <f>G401+G407+G413</f>
        <v>-1649480.0400000028</v>
      </c>
      <c r="H400" s="67">
        <f>H401+H407+H413</f>
        <v>31180427.959999997</v>
      </c>
      <c r="I400" s="67">
        <f>I401+I407+I413</f>
        <v>26706410.130000003</v>
      </c>
    </row>
    <row r="401" spans="1:9" ht="18.75">
      <c r="A401" s="69" t="s">
        <v>103</v>
      </c>
      <c r="B401" s="66" t="s">
        <v>481</v>
      </c>
      <c r="C401" s="66" t="s">
        <v>460</v>
      </c>
      <c r="D401" s="66" t="s">
        <v>322</v>
      </c>
      <c r="E401" s="76" t="s">
        <v>469</v>
      </c>
      <c r="F401" s="67">
        <f>F402</f>
        <v>5575739</v>
      </c>
      <c r="G401" s="67">
        <f>G402</f>
        <v>602713</v>
      </c>
      <c r="H401" s="67">
        <f>H402</f>
        <v>6178452</v>
      </c>
      <c r="I401" s="67">
        <f>I402</f>
        <v>6178452</v>
      </c>
    </row>
    <row r="402" spans="1:9" ht="37.5">
      <c r="A402" s="65" t="s">
        <v>512</v>
      </c>
      <c r="B402" s="66" t="s">
        <v>481</v>
      </c>
      <c r="C402" s="66" t="s">
        <v>460</v>
      </c>
      <c r="D402" s="66" t="s">
        <v>322</v>
      </c>
      <c r="E402" s="76" t="s">
        <v>252</v>
      </c>
      <c r="F402" s="67">
        <f>F403+F405</f>
        <v>5575739</v>
      </c>
      <c r="G402" s="67">
        <f>G403+G405</f>
        <v>602713</v>
      </c>
      <c r="H402" s="67">
        <f>H403+H405</f>
        <v>6178452</v>
      </c>
      <c r="I402" s="67">
        <f>I403+I405</f>
        <v>6178452</v>
      </c>
    </row>
    <row r="403" spans="1:9" ht="18.75">
      <c r="A403" s="65" t="s">
        <v>513</v>
      </c>
      <c r="B403" s="66" t="s">
        <v>481</v>
      </c>
      <c r="C403" s="66" t="s">
        <v>460</v>
      </c>
      <c r="D403" s="66" t="s">
        <v>322</v>
      </c>
      <c r="E403" s="66" t="s">
        <v>510</v>
      </c>
      <c r="F403" s="67">
        <f>F404</f>
        <v>4307048</v>
      </c>
      <c r="G403" s="67">
        <f>G404</f>
        <v>184462</v>
      </c>
      <c r="H403" s="67">
        <f>H404</f>
        <v>4491510</v>
      </c>
      <c r="I403" s="67">
        <f>I404</f>
        <v>4491510</v>
      </c>
    </row>
    <row r="404" spans="1:9" ht="18.75">
      <c r="A404" s="65" t="s">
        <v>257</v>
      </c>
      <c r="B404" s="66" t="s">
        <v>481</v>
      </c>
      <c r="C404" s="66" t="s">
        <v>460</v>
      </c>
      <c r="D404" s="66" t="s">
        <v>322</v>
      </c>
      <c r="E404" s="66" t="s">
        <v>516</v>
      </c>
      <c r="F404" s="67">
        <f>'приложение № 4'!G418</f>
        <v>4307048</v>
      </c>
      <c r="G404" s="67">
        <f>'приложение № 4'!H418</f>
        <v>184462</v>
      </c>
      <c r="H404" s="67">
        <f>'приложение № 4'!I418</f>
        <v>4491510</v>
      </c>
      <c r="I404" s="67">
        <f>'приложение № 4'!J418</f>
        <v>4491510</v>
      </c>
    </row>
    <row r="405" spans="1:9" ht="18.75">
      <c r="A405" s="65" t="s">
        <v>258</v>
      </c>
      <c r="B405" s="66" t="s">
        <v>481</v>
      </c>
      <c r="C405" s="66" t="s">
        <v>460</v>
      </c>
      <c r="D405" s="66" t="s">
        <v>322</v>
      </c>
      <c r="E405" s="66" t="s">
        <v>254</v>
      </c>
      <c r="F405" s="67">
        <f>F406</f>
        <v>1268691</v>
      </c>
      <c r="G405" s="67">
        <f>G406</f>
        <v>418251</v>
      </c>
      <c r="H405" s="67">
        <f>H406</f>
        <v>1686942</v>
      </c>
      <c r="I405" s="67">
        <f>I406</f>
        <v>1686942</v>
      </c>
    </row>
    <row r="406" spans="1:9" ht="18.75">
      <c r="A406" s="65" t="s">
        <v>260</v>
      </c>
      <c r="B406" s="66" t="s">
        <v>481</v>
      </c>
      <c r="C406" s="66" t="s">
        <v>460</v>
      </c>
      <c r="D406" s="66" t="s">
        <v>322</v>
      </c>
      <c r="E406" s="66" t="s">
        <v>256</v>
      </c>
      <c r="F406" s="67">
        <f>'приложение № 4'!G420</f>
        <v>1268691</v>
      </c>
      <c r="G406" s="67">
        <f>'приложение № 4'!H420</f>
        <v>418251</v>
      </c>
      <c r="H406" s="67">
        <f>'приложение № 4'!I420</f>
        <v>1686942</v>
      </c>
      <c r="I406" s="67">
        <f>'приложение № 4'!J420</f>
        <v>1686942</v>
      </c>
    </row>
    <row r="407" spans="1:9" ht="18.75">
      <c r="A407" s="65" t="s">
        <v>97</v>
      </c>
      <c r="B407" s="66" t="s">
        <v>481</v>
      </c>
      <c r="C407" s="66" t="s">
        <v>460</v>
      </c>
      <c r="D407" s="66" t="s">
        <v>328</v>
      </c>
      <c r="E407" s="76" t="s">
        <v>469</v>
      </c>
      <c r="F407" s="67">
        <f>F408</f>
        <v>424169</v>
      </c>
      <c r="G407" s="67">
        <f>G408</f>
        <v>-40057.340000000004</v>
      </c>
      <c r="H407" s="67">
        <f>H408</f>
        <v>384111.66</v>
      </c>
      <c r="I407" s="67">
        <f>I408</f>
        <v>384111.27</v>
      </c>
    </row>
    <row r="408" spans="1:9" ht="37.5">
      <c r="A408" s="65" t="s">
        <v>512</v>
      </c>
      <c r="B408" s="66" t="s">
        <v>481</v>
      </c>
      <c r="C408" s="66" t="s">
        <v>460</v>
      </c>
      <c r="D408" s="66" t="s">
        <v>328</v>
      </c>
      <c r="E408" s="76" t="s">
        <v>252</v>
      </c>
      <c r="F408" s="67">
        <f>F409+F411</f>
        <v>424169</v>
      </c>
      <c r="G408" s="67">
        <f>G409+G411</f>
        <v>-40057.340000000004</v>
      </c>
      <c r="H408" s="67">
        <f>H409+H411</f>
        <v>384111.66</v>
      </c>
      <c r="I408" s="67">
        <f>I409+I411</f>
        <v>384111.27</v>
      </c>
    </row>
    <row r="409" spans="1:9" ht="18.75">
      <c r="A409" s="65" t="s">
        <v>513</v>
      </c>
      <c r="B409" s="66" t="s">
        <v>481</v>
      </c>
      <c r="C409" s="66" t="s">
        <v>460</v>
      </c>
      <c r="D409" s="66" t="s">
        <v>328</v>
      </c>
      <c r="E409" s="66" t="s">
        <v>510</v>
      </c>
      <c r="F409" s="67">
        <f>F410</f>
        <v>376538</v>
      </c>
      <c r="G409" s="67">
        <f>G410</f>
        <v>-40765.630000000005</v>
      </c>
      <c r="H409" s="67">
        <f>H410</f>
        <v>335772.37</v>
      </c>
      <c r="I409" s="67">
        <f>I410</f>
        <v>335772.27</v>
      </c>
    </row>
    <row r="410" spans="1:9" ht="18.75">
      <c r="A410" s="65" t="s">
        <v>257</v>
      </c>
      <c r="B410" s="66" t="s">
        <v>481</v>
      </c>
      <c r="C410" s="66" t="s">
        <v>460</v>
      </c>
      <c r="D410" s="66" t="s">
        <v>328</v>
      </c>
      <c r="E410" s="66" t="s">
        <v>516</v>
      </c>
      <c r="F410" s="67">
        <f>'приложение № 4'!G424</f>
        <v>376538</v>
      </c>
      <c r="G410" s="67">
        <f>'приложение № 4'!H424</f>
        <v>-40765.630000000005</v>
      </c>
      <c r="H410" s="67">
        <f>'приложение № 4'!I424</f>
        <v>335772.37</v>
      </c>
      <c r="I410" s="67">
        <f>'приложение № 4'!J424</f>
        <v>335772.27</v>
      </c>
    </row>
    <row r="411" spans="1:9" ht="18.75">
      <c r="A411" s="65" t="s">
        <v>258</v>
      </c>
      <c r="B411" s="66" t="s">
        <v>481</v>
      </c>
      <c r="C411" s="66" t="s">
        <v>460</v>
      </c>
      <c r="D411" s="66" t="s">
        <v>328</v>
      </c>
      <c r="E411" s="66" t="s">
        <v>254</v>
      </c>
      <c r="F411" s="67">
        <f>F412</f>
        <v>47631</v>
      </c>
      <c r="G411" s="67">
        <f>G412</f>
        <v>708.2900000000009</v>
      </c>
      <c r="H411" s="67">
        <f>H412</f>
        <v>48339.29</v>
      </c>
      <c r="I411" s="67">
        <f>I412</f>
        <v>48339</v>
      </c>
    </row>
    <row r="412" spans="1:9" ht="18.75">
      <c r="A412" s="65" t="s">
        <v>260</v>
      </c>
      <c r="B412" s="66" t="s">
        <v>481</v>
      </c>
      <c r="C412" s="66" t="s">
        <v>460</v>
      </c>
      <c r="D412" s="66" t="s">
        <v>328</v>
      </c>
      <c r="E412" s="66" t="s">
        <v>256</v>
      </c>
      <c r="F412" s="67">
        <f>'приложение № 4'!G426</f>
        <v>47631</v>
      </c>
      <c r="G412" s="67">
        <f>'приложение № 4'!H426</f>
        <v>708.2900000000009</v>
      </c>
      <c r="H412" s="67">
        <f>'приложение № 4'!I426</f>
        <v>48339.29</v>
      </c>
      <c r="I412" s="67">
        <f>'приложение № 4'!J426</f>
        <v>48339</v>
      </c>
    </row>
    <row r="413" spans="1:9" ht="37.5">
      <c r="A413" s="69" t="s">
        <v>202</v>
      </c>
      <c r="B413" s="66" t="s">
        <v>481</v>
      </c>
      <c r="C413" s="66" t="s">
        <v>460</v>
      </c>
      <c r="D413" s="66" t="s">
        <v>114</v>
      </c>
      <c r="E413" s="76" t="s">
        <v>469</v>
      </c>
      <c r="F413" s="67">
        <f>F415+F414</f>
        <v>26830000</v>
      </c>
      <c r="G413" s="67">
        <f>G415+G414</f>
        <v>-2212135.700000003</v>
      </c>
      <c r="H413" s="67">
        <f>H415+H414</f>
        <v>24617864.299999997</v>
      </c>
      <c r="I413" s="67">
        <f>I415+I414</f>
        <v>20143846.860000003</v>
      </c>
    </row>
    <row r="414" spans="1:9" ht="18.75">
      <c r="A414" s="1" t="s">
        <v>313</v>
      </c>
      <c r="B414" s="11" t="s">
        <v>481</v>
      </c>
      <c r="C414" s="11" t="s">
        <v>460</v>
      </c>
      <c r="D414" s="11" t="s">
        <v>114</v>
      </c>
      <c r="E414" s="8" t="s">
        <v>312</v>
      </c>
      <c r="F414" s="67">
        <f>'приложение № 4'!G1036</f>
        <v>0</v>
      </c>
      <c r="G414" s="67">
        <f>'приложение № 4'!H1036</f>
        <v>957980</v>
      </c>
      <c r="H414" s="67">
        <f>'приложение № 4'!I1036</f>
        <v>957980</v>
      </c>
      <c r="I414" s="67">
        <f>'приложение № 4'!J1036</f>
        <v>957979.67</v>
      </c>
    </row>
    <row r="415" spans="1:9" ht="37.5">
      <c r="A415" s="69" t="s">
        <v>315</v>
      </c>
      <c r="B415" s="66" t="s">
        <v>481</v>
      </c>
      <c r="C415" s="66" t="s">
        <v>460</v>
      </c>
      <c r="D415" s="66" t="s">
        <v>114</v>
      </c>
      <c r="E415" s="76">
        <v>400</v>
      </c>
      <c r="F415" s="67">
        <f>'приложение № 4'!G1037</f>
        <v>26830000</v>
      </c>
      <c r="G415" s="67">
        <f>'приложение № 4'!H1037</f>
        <v>-3170115.700000003</v>
      </c>
      <c r="H415" s="67">
        <f>'приложение № 4'!I1037</f>
        <v>23659884.299999997</v>
      </c>
      <c r="I415" s="67">
        <f>'приложение № 4'!J1037</f>
        <v>19185867.19</v>
      </c>
    </row>
    <row r="416" spans="1:9" ht="18.75">
      <c r="A416" s="65" t="s">
        <v>492</v>
      </c>
      <c r="B416" s="66" t="s">
        <v>481</v>
      </c>
      <c r="C416" s="66" t="s">
        <v>472</v>
      </c>
      <c r="D416" s="66" t="s">
        <v>468</v>
      </c>
      <c r="E416" s="66" t="s">
        <v>469</v>
      </c>
      <c r="F416" s="67">
        <f>F417+F439+F449+F457+F467+F472+F478+F462</f>
        <v>486260542</v>
      </c>
      <c r="G416" s="67">
        <f>G417+G439+G449+G457+G467+G472+G478+G462</f>
        <v>-2260786.620000001</v>
      </c>
      <c r="H416" s="67">
        <f>H417+H439+H449+H457+H467+H472+H478+H462</f>
        <v>483999755.38</v>
      </c>
      <c r="I416" s="67">
        <f>I417+I439+I449+I457+I467+I472+I478+I462</f>
        <v>483598978.98</v>
      </c>
    </row>
    <row r="417" spans="1:9" ht="18.75">
      <c r="A417" s="65" t="s">
        <v>307</v>
      </c>
      <c r="B417" s="66" t="s">
        <v>481</v>
      </c>
      <c r="C417" s="66" t="s">
        <v>472</v>
      </c>
      <c r="D417" s="66" t="s">
        <v>132</v>
      </c>
      <c r="E417" s="66" t="s">
        <v>469</v>
      </c>
      <c r="F417" s="67">
        <f>F418</f>
        <v>332919660</v>
      </c>
      <c r="G417" s="67">
        <f>G418</f>
        <v>-11778538.730000004</v>
      </c>
      <c r="H417" s="67">
        <f>H418</f>
        <v>321141121.27</v>
      </c>
      <c r="I417" s="67">
        <f>I418</f>
        <v>321141121.27</v>
      </c>
    </row>
    <row r="418" spans="1:9" ht="18.75">
      <c r="A418" s="65" t="s">
        <v>411</v>
      </c>
      <c r="B418" s="66" t="s">
        <v>481</v>
      </c>
      <c r="C418" s="66" t="s">
        <v>472</v>
      </c>
      <c r="D418" s="66" t="s">
        <v>133</v>
      </c>
      <c r="E418" s="66" t="s">
        <v>469</v>
      </c>
      <c r="F418" s="67">
        <f>F419+F423+F427+F431+F435</f>
        <v>332919660</v>
      </c>
      <c r="G418" s="67">
        <f>G419+G423+G427+G431+G435</f>
        <v>-11778538.730000004</v>
      </c>
      <c r="H418" s="67">
        <f>H419+H423+H427+H431+H435</f>
        <v>321141121.27</v>
      </c>
      <c r="I418" s="67">
        <f>I419+I423+I427+I431+I435</f>
        <v>321141121.27</v>
      </c>
    </row>
    <row r="419" spans="1:9" ht="37.5">
      <c r="A419" s="65" t="s">
        <v>512</v>
      </c>
      <c r="B419" s="66" t="s">
        <v>481</v>
      </c>
      <c r="C419" s="66" t="s">
        <v>472</v>
      </c>
      <c r="D419" s="66" t="s">
        <v>133</v>
      </c>
      <c r="E419" s="76" t="s">
        <v>252</v>
      </c>
      <c r="F419" s="67">
        <f>F420</f>
        <v>84660137</v>
      </c>
      <c r="G419" s="67">
        <f>G420</f>
        <v>2181161.269999996</v>
      </c>
      <c r="H419" s="67">
        <f>H420</f>
        <v>86841298.27</v>
      </c>
      <c r="I419" s="67">
        <f>I420</f>
        <v>86841298.27</v>
      </c>
    </row>
    <row r="420" spans="1:9" ht="18.75">
      <c r="A420" s="65" t="s">
        <v>513</v>
      </c>
      <c r="B420" s="66" t="s">
        <v>481</v>
      </c>
      <c r="C420" s="66" t="s">
        <v>472</v>
      </c>
      <c r="D420" s="66" t="s">
        <v>133</v>
      </c>
      <c r="E420" s="66" t="s">
        <v>510</v>
      </c>
      <c r="F420" s="67">
        <f>F421+F422</f>
        <v>84660137</v>
      </c>
      <c r="G420" s="67">
        <f>G421+G422</f>
        <v>2181161.269999996</v>
      </c>
      <c r="H420" s="67">
        <f>H421+H422</f>
        <v>86841298.27</v>
      </c>
      <c r="I420" s="67">
        <f>I421+I422</f>
        <v>86841298.27</v>
      </c>
    </row>
    <row r="421" spans="1:9" ht="56.25">
      <c r="A421" s="65" t="s">
        <v>514</v>
      </c>
      <c r="B421" s="66" t="s">
        <v>481</v>
      </c>
      <c r="C421" s="66" t="s">
        <v>472</v>
      </c>
      <c r="D421" s="66" t="s">
        <v>133</v>
      </c>
      <c r="E421" s="66" t="s">
        <v>511</v>
      </c>
      <c r="F421" s="67">
        <f>'приложение № 4'!G432</f>
        <v>84660137</v>
      </c>
      <c r="G421" s="67">
        <f>'приложение № 4'!H432</f>
        <v>2070460.2699999958</v>
      </c>
      <c r="H421" s="67">
        <f>'приложение № 4'!I432</f>
        <v>86730597.27</v>
      </c>
      <c r="I421" s="67">
        <f>'приложение № 4'!J432</f>
        <v>86730597.27</v>
      </c>
    </row>
    <row r="422" spans="1:9" ht="18.75">
      <c r="A422" s="65" t="s">
        <v>257</v>
      </c>
      <c r="B422" s="11" t="s">
        <v>481</v>
      </c>
      <c r="C422" s="11" t="s">
        <v>472</v>
      </c>
      <c r="D422" s="11" t="s">
        <v>133</v>
      </c>
      <c r="E422" s="11" t="s">
        <v>516</v>
      </c>
      <c r="F422" s="67">
        <f>'приложение № 4'!G433</f>
        <v>0</v>
      </c>
      <c r="G422" s="67">
        <f>'приложение № 4'!H433</f>
        <v>110701</v>
      </c>
      <c r="H422" s="67">
        <f>'приложение № 4'!I433</f>
        <v>110701</v>
      </c>
      <c r="I422" s="67">
        <f>'приложение № 4'!J433</f>
        <v>110701</v>
      </c>
    </row>
    <row r="423" spans="1:9" ht="56.25">
      <c r="A423" s="65" t="s">
        <v>66</v>
      </c>
      <c r="B423" s="11" t="s">
        <v>481</v>
      </c>
      <c r="C423" s="11" t="s">
        <v>472</v>
      </c>
      <c r="D423" s="11" t="s">
        <v>64</v>
      </c>
      <c r="E423" s="11" t="s">
        <v>469</v>
      </c>
      <c r="F423" s="67">
        <f aca="true" t="shared" si="28" ref="F423:I425">F424</f>
        <v>0</v>
      </c>
      <c r="G423" s="67">
        <f t="shared" si="28"/>
        <v>1799900</v>
      </c>
      <c r="H423" s="67">
        <f t="shared" si="28"/>
        <v>1799900</v>
      </c>
      <c r="I423" s="67">
        <f t="shared" si="28"/>
        <v>1799900</v>
      </c>
    </row>
    <row r="424" spans="1:9" ht="37.5">
      <c r="A424" s="12" t="s">
        <v>512</v>
      </c>
      <c r="B424" s="11" t="s">
        <v>481</v>
      </c>
      <c r="C424" s="11" t="s">
        <v>472</v>
      </c>
      <c r="D424" s="11" t="s">
        <v>64</v>
      </c>
      <c r="E424" s="8" t="s">
        <v>252</v>
      </c>
      <c r="F424" s="67">
        <f t="shared" si="28"/>
        <v>0</v>
      </c>
      <c r="G424" s="67">
        <f t="shared" si="28"/>
        <v>1799900</v>
      </c>
      <c r="H424" s="67">
        <f t="shared" si="28"/>
        <v>1799900</v>
      </c>
      <c r="I424" s="67">
        <f t="shared" si="28"/>
        <v>1799900</v>
      </c>
    </row>
    <row r="425" spans="1:9" ht="18.75">
      <c r="A425" s="12" t="s">
        <v>513</v>
      </c>
      <c r="B425" s="11" t="s">
        <v>481</v>
      </c>
      <c r="C425" s="11" t="s">
        <v>472</v>
      </c>
      <c r="D425" s="11" t="s">
        <v>64</v>
      </c>
      <c r="E425" s="11" t="s">
        <v>510</v>
      </c>
      <c r="F425" s="67">
        <f t="shared" si="28"/>
        <v>0</v>
      </c>
      <c r="G425" s="67">
        <f t="shared" si="28"/>
        <v>1799900</v>
      </c>
      <c r="H425" s="67">
        <f t="shared" si="28"/>
        <v>1799900</v>
      </c>
      <c r="I425" s="67">
        <f t="shared" si="28"/>
        <v>1799900</v>
      </c>
    </row>
    <row r="426" spans="1:9" ht="18.75">
      <c r="A426" s="12" t="s">
        <v>257</v>
      </c>
      <c r="B426" s="11" t="s">
        <v>481</v>
      </c>
      <c r="C426" s="11" t="s">
        <v>472</v>
      </c>
      <c r="D426" s="11" t="s">
        <v>64</v>
      </c>
      <c r="E426" s="11" t="s">
        <v>516</v>
      </c>
      <c r="F426" s="67">
        <f>'приложение № 4'!G437</f>
        <v>0</v>
      </c>
      <c r="G426" s="67">
        <f>'приложение № 4'!H437</f>
        <v>1799900</v>
      </c>
      <c r="H426" s="67">
        <f>'приложение № 4'!I437</f>
        <v>1799900</v>
      </c>
      <c r="I426" s="67">
        <f>'приложение № 4'!J437</f>
        <v>1799900</v>
      </c>
    </row>
    <row r="427" spans="1:9" ht="93.75">
      <c r="A427" s="65" t="s">
        <v>500</v>
      </c>
      <c r="B427" s="66" t="s">
        <v>481</v>
      </c>
      <c r="C427" s="66" t="s">
        <v>472</v>
      </c>
      <c r="D427" s="66" t="s">
        <v>517</v>
      </c>
      <c r="E427" s="66" t="s">
        <v>469</v>
      </c>
      <c r="F427" s="67">
        <f>F428</f>
        <v>15989123</v>
      </c>
      <c r="G427" s="67">
        <f aca="true" t="shared" si="29" ref="F427:I429">G428</f>
        <v>0</v>
      </c>
      <c r="H427" s="67">
        <f t="shared" si="29"/>
        <v>15989123</v>
      </c>
      <c r="I427" s="67">
        <f t="shared" si="29"/>
        <v>15989123</v>
      </c>
    </row>
    <row r="428" spans="1:9" ht="37.5">
      <c r="A428" s="65" t="s">
        <v>512</v>
      </c>
      <c r="B428" s="66" t="s">
        <v>481</v>
      </c>
      <c r="C428" s="66" t="s">
        <v>472</v>
      </c>
      <c r="D428" s="66" t="s">
        <v>517</v>
      </c>
      <c r="E428" s="76" t="s">
        <v>252</v>
      </c>
      <c r="F428" s="110">
        <f t="shared" si="29"/>
        <v>15989123</v>
      </c>
      <c r="G428" s="110">
        <f t="shared" si="29"/>
        <v>0</v>
      </c>
      <c r="H428" s="110">
        <f t="shared" si="29"/>
        <v>15989123</v>
      </c>
      <c r="I428" s="110">
        <f t="shared" si="29"/>
        <v>15989123</v>
      </c>
    </row>
    <row r="429" spans="1:9" ht="18.75">
      <c r="A429" s="65" t="s">
        <v>513</v>
      </c>
      <c r="B429" s="66" t="s">
        <v>481</v>
      </c>
      <c r="C429" s="66" t="s">
        <v>472</v>
      </c>
      <c r="D429" s="66" t="s">
        <v>517</v>
      </c>
      <c r="E429" s="66" t="s">
        <v>510</v>
      </c>
      <c r="F429" s="67">
        <f t="shared" si="29"/>
        <v>15989123</v>
      </c>
      <c r="G429" s="67">
        <f t="shared" si="29"/>
        <v>0</v>
      </c>
      <c r="H429" s="67">
        <f t="shared" si="29"/>
        <v>15989123</v>
      </c>
      <c r="I429" s="67">
        <f t="shared" si="29"/>
        <v>15989123</v>
      </c>
    </row>
    <row r="430" spans="1:9" ht="56.25">
      <c r="A430" s="65" t="s">
        <v>514</v>
      </c>
      <c r="B430" s="66" t="s">
        <v>481</v>
      </c>
      <c r="C430" s="66" t="s">
        <v>472</v>
      </c>
      <c r="D430" s="66" t="s">
        <v>517</v>
      </c>
      <c r="E430" s="66" t="s">
        <v>511</v>
      </c>
      <c r="F430" s="67">
        <f>'приложение № 4'!G441</f>
        <v>15989123</v>
      </c>
      <c r="G430" s="67">
        <f>'приложение № 4'!H441</f>
        <v>0</v>
      </c>
      <c r="H430" s="67">
        <f>'приложение № 4'!I441</f>
        <v>15989123</v>
      </c>
      <c r="I430" s="67">
        <f>'приложение № 4'!J441</f>
        <v>15989123</v>
      </c>
    </row>
    <row r="431" spans="1:9" ht="93.75">
      <c r="A431" s="69" t="s">
        <v>507</v>
      </c>
      <c r="B431" s="66" t="s">
        <v>481</v>
      </c>
      <c r="C431" s="76" t="s">
        <v>472</v>
      </c>
      <c r="D431" s="66" t="s">
        <v>363</v>
      </c>
      <c r="E431" s="66" t="s">
        <v>469</v>
      </c>
      <c r="F431" s="67">
        <f>F432</f>
        <v>47569600</v>
      </c>
      <c r="G431" s="67">
        <f aca="true" t="shared" si="30" ref="F431:I433">G432</f>
        <v>-9772700</v>
      </c>
      <c r="H431" s="67">
        <f t="shared" si="30"/>
        <v>37796900</v>
      </c>
      <c r="I431" s="67">
        <f t="shared" si="30"/>
        <v>37796900</v>
      </c>
    </row>
    <row r="432" spans="1:9" ht="37.5">
      <c r="A432" s="65" t="s">
        <v>512</v>
      </c>
      <c r="B432" s="66" t="s">
        <v>481</v>
      </c>
      <c r="C432" s="66" t="s">
        <v>472</v>
      </c>
      <c r="D432" s="66" t="s">
        <v>363</v>
      </c>
      <c r="E432" s="76" t="s">
        <v>252</v>
      </c>
      <c r="F432" s="67">
        <f t="shared" si="30"/>
        <v>47569600</v>
      </c>
      <c r="G432" s="67">
        <f t="shared" si="30"/>
        <v>-9772700</v>
      </c>
      <c r="H432" s="67">
        <f t="shared" si="30"/>
        <v>37796900</v>
      </c>
      <c r="I432" s="67">
        <f t="shared" si="30"/>
        <v>37796900</v>
      </c>
    </row>
    <row r="433" spans="1:9" ht="18.75">
      <c r="A433" s="65" t="s">
        <v>513</v>
      </c>
      <c r="B433" s="66" t="s">
        <v>481</v>
      </c>
      <c r="C433" s="66" t="s">
        <v>472</v>
      </c>
      <c r="D433" s="66" t="s">
        <v>363</v>
      </c>
      <c r="E433" s="66" t="s">
        <v>510</v>
      </c>
      <c r="F433" s="67">
        <f t="shared" si="30"/>
        <v>47569600</v>
      </c>
      <c r="G433" s="67">
        <f t="shared" si="30"/>
        <v>-9772700</v>
      </c>
      <c r="H433" s="67">
        <f t="shared" si="30"/>
        <v>37796900</v>
      </c>
      <c r="I433" s="67">
        <f t="shared" si="30"/>
        <v>37796900</v>
      </c>
    </row>
    <row r="434" spans="1:9" ht="56.25">
      <c r="A434" s="65" t="s">
        <v>514</v>
      </c>
      <c r="B434" s="66" t="s">
        <v>481</v>
      </c>
      <c r="C434" s="66" t="s">
        <v>472</v>
      </c>
      <c r="D434" s="66" t="s">
        <v>363</v>
      </c>
      <c r="E434" s="66" t="s">
        <v>511</v>
      </c>
      <c r="F434" s="67">
        <f>'приложение № 4'!G445</f>
        <v>47569600</v>
      </c>
      <c r="G434" s="67">
        <f>'приложение № 4'!H445</f>
        <v>-9772700</v>
      </c>
      <c r="H434" s="67">
        <f>'приложение № 4'!I445</f>
        <v>37796900</v>
      </c>
      <c r="I434" s="67">
        <f>'приложение № 4'!J445</f>
        <v>37796900</v>
      </c>
    </row>
    <row r="435" spans="1:9" ht="75">
      <c r="A435" s="69" t="s">
        <v>508</v>
      </c>
      <c r="B435" s="66" t="s">
        <v>481</v>
      </c>
      <c r="C435" s="76" t="s">
        <v>472</v>
      </c>
      <c r="D435" s="66" t="s">
        <v>320</v>
      </c>
      <c r="E435" s="76" t="s">
        <v>469</v>
      </c>
      <c r="F435" s="67">
        <f>F436</f>
        <v>184700800</v>
      </c>
      <c r="G435" s="67">
        <f aca="true" t="shared" si="31" ref="F435:I437">G436</f>
        <v>-5986900</v>
      </c>
      <c r="H435" s="67">
        <f t="shared" si="31"/>
        <v>178713900</v>
      </c>
      <c r="I435" s="67">
        <f t="shared" si="31"/>
        <v>178713900</v>
      </c>
    </row>
    <row r="436" spans="1:9" ht="37.5">
      <c r="A436" s="65" t="s">
        <v>512</v>
      </c>
      <c r="B436" s="66" t="s">
        <v>481</v>
      </c>
      <c r="C436" s="66" t="s">
        <v>472</v>
      </c>
      <c r="D436" s="66" t="s">
        <v>320</v>
      </c>
      <c r="E436" s="76" t="s">
        <v>252</v>
      </c>
      <c r="F436" s="67">
        <f t="shared" si="31"/>
        <v>184700800</v>
      </c>
      <c r="G436" s="67">
        <f t="shared" si="31"/>
        <v>-5986900</v>
      </c>
      <c r="H436" s="67">
        <f t="shared" si="31"/>
        <v>178713900</v>
      </c>
      <c r="I436" s="67">
        <f t="shared" si="31"/>
        <v>178713900</v>
      </c>
    </row>
    <row r="437" spans="1:9" ht="18.75">
      <c r="A437" s="65" t="s">
        <v>513</v>
      </c>
      <c r="B437" s="66" t="s">
        <v>481</v>
      </c>
      <c r="C437" s="66" t="s">
        <v>472</v>
      </c>
      <c r="D437" s="66" t="s">
        <v>320</v>
      </c>
      <c r="E437" s="66" t="s">
        <v>510</v>
      </c>
      <c r="F437" s="67">
        <f t="shared" si="31"/>
        <v>184700800</v>
      </c>
      <c r="G437" s="67">
        <f t="shared" si="31"/>
        <v>-5986900</v>
      </c>
      <c r="H437" s="67">
        <f t="shared" si="31"/>
        <v>178713900</v>
      </c>
      <c r="I437" s="67">
        <f t="shared" si="31"/>
        <v>178713900</v>
      </c>
    </row>
    <row r="438" spans="1:9" ht="56.25">
      <c r="A438" s="65" t="s">
        <v>514</v>
      </c>
      <c r="B438" s="66" t="s">
        <v>481</v>
      </c>
      <c r="C438" s="66" t="s">
        <v>472</v>
      </c>
      <c r="D438" s="66" t="s">
        <v>320</v>
      </c>
      <c r="E438" s="66" t="s">
        <v>511</v>
      </c>
      <c r="F438" s="67">
        <f>'приложение № 4'!G449</f>
        <v>184700800</v>
      </c>
      <c r="G438" s="67">
        <f>'приложение № 4'!H449</f>
        <v>-5986900</v>
      </c>
      <c r="H438" s="67">
        <f>'приложение № 4'!I449</f>
        <v>178713900</v>
      </c>
      <c r="I438" s="67">
        <f>'приложение № 4'!J449</f>
        <v>178713900</v>
      </c>
    </row>
    <row r="439" spans="1:9" ht="18.75">
      <c r="A439" s="65" t="s">
        <v>434</v>
      </c>
      <c r="B439" s="66" t="s">
        <v>481</v>
      </c>
      <c r="C439" s="66" t="s">
        <v>472</v>
      </c>
      <c r="D439" s="66" t="s">
        <v>105</v>
      </c>
      <c r="E439" s="66" t="s">
        <v>469</v>
      </c>
      <c r="F439" s="67">
        <f>F440</f>
        <v>122162797</v>
      </c>
      <c r="G439" s="67">
        <f>G440</f>
        <v>7162909.390000002</v>
      </c>
      <c r="H439" s="67">
        <f>H440</f>
        <v>129325706.39</v>
      </c>
      <c r="I439" s="67">
        <f>I440</f>
        <v>129318209.59</v>
      </c>
    </row>
    <row r="440" spans="1:9" ht="18.75">
      <c r="A440" s="65" t="s">
        <v>411</v>
      </c>
      <c r="B440" s="66" t="s">
        <v>481</v>
      </c>
      <c r="C440" s="66" t="s">
        <v>472</v>
      </c>
      <c r="D440" s="66" t="s">
        <v>265</v>
      </c>
      <c r="E440" s="66" t="s">
        <v>469</v>
      </c>
      <c r="F440" s="67">
        <f>F441+F445</f>
        <v>122162797</v>
      </c>
      <c r="G440" s="67">
        <f>G441+G445</f>
        <v>7162909.390000002</v>
      </c>
      <c r="H440" s="67">
        <f>H441+H445</f>
        <v>129325706.39</v>
      </c>
      <c r="I440" s="67">
        <f>I441+I445</f>
        <v>129318209.59</v>
      </c>
    </row>
    <row r="441" spans="1:9" ht="37.5">
      <c r="A441" s="65" t="s">
        <v>512</v>
      </c>
      <c r="B441" s="66" t="s">
        <v>481</v>
      </c>
      <c r="C441" s="66" t="s">
        <v>472</v>
      </c>
      <c r="D441" s="66" t="s">
        <v>265</v>
      </c>
      <c r="E441" s="76" t="s">
        <v>252</v>
      </c>
      <c r="F441" s="67">
        <f>F442</f>
        <v>97610844</v>
      </c>
      <c r="G441" s="67">
        <f>G442</f>
        <v>8616971.420000002</v>
      </c>
      <c r="H441" s="67">
        <f>H442</f>
        <v>106227815.42</v>
      </c>
      <c r="I441" s="67">
        <f>I442</f>
        <v>106220318.62</v>
      </c>
    </row>
    <row r="442" spans="1:9" ht="18.75">
      <c r="A442" s="65" t="s">
        <v>513</v>
      </c>
      <c r="B442" s="66" t="s">
        <v>481</v>
      </c>
      <c r="C442" s="66" t="s">
        <v>472</v>
      </c>
      <c r="D442" s="66" t="s">
        <v>265</v>
      </c>
      <c r="E442" s="66" t="s">
        <v>510</v>
      </c>
      <c r="F442" s="67">
        <f>F443+F444</f>
        <v>97610844</v>
      </c>
      <c r="G442" s="67">
        <f>G443+G444</f>
        <v>8616971.420000002</v>
      </c>
      <c r="H442" s="67">
        <f>H443+H444</f>
        <v>106227815.42</v>
      </c>
      <c r="I442" s="67">
        <f>I443+I444</f>
        <v>106220318.62</v>
      </c>
    </row>
    <row r="443" spans="1:9" ht="56.25">
      <c r="A443" s="65" t="s">
        <v>514</v>
      </c>
      <c r="B443" s="66" t="s">
        <v>481</v>
      </c>
      <c r="C443" s="66" t="s">
        <v>472</v>
      </c>
      <c r="D443" s="66" t="s">
        <v>265</v>
      </c>
      <c r="E443" s="66" t="s">
        <v>511</v>
      </c>
      <c r="F443" s="67">
        <f>'приложение № 4'!G454+'приложение № 4'!G20+'приложение № 4'!G122</f>
        <v>96610844</v>
      </c>
      <c r="G443" s="67">
        <f>'приложение № 4'!H454+'приложение № 4'!H20+'приложение № 4'!H122</f>
        <v>8417571.420000002</v>
      </c>
      <c r="H443" s="67">
        <f>'приложение № 4'!I454+'приложение № 4'!I20+'приложение № 4'!I122</f>
        <v>105028415.42</v>
      </c>
      <c r="I443" s="67">
        <f>'приложение № 4'!J454+'приложение № 4'!J20+'приложение № 4'!J122</f>
        <v>105028415.42</v>
      </c>
    </row>
    <row r="444" spans="1:9" ht="18.75">
      <c r="A444" s="75" t="s">
        <v>257</v>
      </c>
      <c r="B444" s="66" t="s">
        <v>481</v>
      </c>
      <c r="C444" s="76" t="s">
        <v>472</v>
      </c>
      <c r="D444" s="76" t="s">
        <v>265</v>
      </c>
      <c r="E444" s="76" t="s">
        <v>516</v>
      </c>
      <c r="F444" s="111">
        <f>'приложение № 4'!G21+'приложение № 4'!G455</f>
        <v>1000000</v>
      </c>
      <c r="G444" s="111">
        <f>'приложение № 4'!H21+'приложение № 4'!H455</f>
        <v>199400</v>
      </c>
      <c r="H444" s="111">
        <f>'приложение № 4'!I21+'приложение № 4'!I455</f>
        <v>1199400</v>
      </c>
      <c r="I444" s="111">
        <f>'приложение № 4'!J21+'приложение № 4'!J455</f>
        <v>1191903.2</v>
      </c>
    </row>
    <row r="445" spans="1:9" ht="18.75" customHeight="1">
      <c r="A445" s="36" t="s">
        <v>500</v>
      </c>
      <c r="B445" s="66" t="s">
        <v>481</v>
      </c>
      <c r="C445" s="66" t="s">
        <v>472</v>
      </c>
      <c r="D445" s="66" t="s">
        <v>276</v>
      </c>
      <c r="E445" s="66" t="s">
        <v>469</v>
      </c>
      <c r="F445" s="67">
        <f>F446</f>
        <v>24551953</v>
      </c>
      <c r="G445" s="67">
        <f aca="true" t="shared" si="32" ref="F445:I447">G446</f>
        <v>-1454062.0299999993</v>
      </c>
      <c r="H445" s="67">
        <f t="shared" si="32"/>
        <v>23097890.97</v>
      </c>
      <c r="I445" s="67">
        <f t="shared" si="32"/>
        <v>23097890.97</v>
      </c>
    </row>
    <row r="446" spans="1:9" ht="37.5" customHeight="1">
      <c r="A446" s="65" t="s">
        <v>512</v>
      </c>
      <c r="B446" s="66" t="s">
        <v>481</v>
      </c>
      <c r="C446" s="66" t="s">
        <v>472</v>
      </c>
      <c r="D446" s="66" t="s">
        <v>276</v>
      </c>
      <c r="E446" s="76" t="s">
        <v>252</v>
      </c>
      <c r="F446" s="67">
        <f t="shared" si="32"/>
        <v>24551953</v>
      </c>
      <c r="G446" s="67">
        <f t="shared" si="32"/>
        <v>-1454062.0299999993</v>
      </c>
      <c r="H446" s="67">
        <f t="shared" si="32"/>
        <v>23097890.97</v>
      </c>
      <c r="I446" s="67">
        <f t="shared" si="32"/>
        <v>23097890.97</v>
      </c>
    </row>
    <row r="447" spans="1:9" ht="18.75" customHeight="1">
      <c r="A447" s="65" t="s">
        <v>513</v>
      </c>
      <c r="B447" s="66" t="s">
        <v>481</v>
      </c>
      <c r="C447" s="66" t="s">
        <v>472</v>
      </c>
      <c r="D447" s="66" t="s">
        <v>276</v>
      </c>
      <c r="E447" s="66" t="s">
        <v>510</v>
      </c>
      <c r="F447" s="67">
        <f t="shared" si="32"/>
        <v>24551953</v>
      </c>
      <c r="G447" s="67">
        <f t="shared" si="32"/>
        <v>-1454062.0299999993</v>
      </c>
      <c r="H447" s="67">
        <f t="shared" si="32"/>
        <v>23097890.97</v>
      </c>
      <c r="I447" s="67">
        <f t="shared" si="32"/>
        <v>23097890.97</v>
      </c>
    </row>
    <row r="448" spans="1:9" ht="56.25">
      <c r="A448" s="65" t="s">
        <v>514</v>
      </c>
      <c r="B448" s="66" t="s">
        <v>481</v>
      </c>
      <c r="C448" s="66" t="s">
        <v>472</v>
      </c>
      <c r="D448" s="66" t="s">
        <v>276</v>
      </c>
      <c r="E448" s="66" t="s">
        <v>511</v>
      </c>
      <c r="F448" s="67">
        <f>'приложение № 4'!G459+'приложение № 4'!G25+'приложение № 4'!G126</f>
        <v>24551953</v>
      </c>
      <c r="G448" s="67">
        <f>'приложение № 4'!H459+'приложение № 4'!H25+'приложение № 4'!H126</f>
        <v>-1454062.0299999993</v>
      </c>
      <c r="H448" s="67">
        <f>'приложение № 4'!I459+'приложение № 4'!I25+'приложение № 4'!I126</f>
        <v>23097890.97</v>
      </c>
      <c r="I448" s="67">
        <f>'приложение № 4'!J459+'приложение № 4'!J25+'приложение № 4'!J126</f>
        <v>23097890.97</v>
      </c>
    </row>
    <row r="449" spans="1:9" ht="18.75">
      <c r="A449" s="82" t="s">
        <v>280</v>
      </c>
      <c r="B449" s="66" t="s">
        <v>481</v>
      </c>
      <c r="C449" s="66" t="s">
        <v>472</v>
      </c>
      <c r="D449" s="66" t="s">
        <v>134</v>
      </c>
      <c r="E449" s="66" t="s">
        <v>469</v>
      </c>
      <c r="F449" s="111">
        <f>F450</f>
        <v>16875200</v>
      </c>
      <c r="G449" s="111">
        <f>G450</f>
        <v>-1249969.9999999995</v>
      </c>
      <c r="H449" s="111">
        <f>H450</f>
        <v>15625230</v>
      </c>
      <c r="I449" s="111">
        <f>I450</f>
        <v>15621320.81</v>
      </c>
    </row>
    <row r="450" spans="1:9" ht="18.75">
      <c r="A450" s="82" t="s">
        <v>411</v>
      </c>
      <c r="B450" s="66" t="s">
        <v>481</v>
      </c>
      <c r="C450" s="66" t="s">
        <v>472</v>
      </c>
      <c r="D450" s="66" t="s">
        <v>281</v>
      </c>
      <c r="E450" s="66" t="s">
        <v>469</v>
      </c>
      <c r="F450" s="111">
        <f>F451+F452</f>
        <v>16875200</v>
      </c>
      <c r="G450" s="111">
        <f>G451+G452</f>
        <v>-1249969.9999999995</v>
      </c>
      <c r="H450" s="111">
        <f>H451+H452</f>
        <v>15625230</v>
      </c>
      <c r="I450" s="111">
        <f>I451+I452</f>
        <v>15621320.81</v>
      </c>
    </row>
    <row r="451" spans="1:9" ht="18.75">
      <c r="A451" s="65" t="s">
        <v>313</v>
      </c>
      <c r="B451" s="66" t="s">
        <v>481</v>
      </c>
      <c r="C451" s="66" t="s">
        <v>472</v>
      </c>
      <c r="D451" s="66" t="s">
        <v>281</v>
      </c>
      <c r="E451" s="66" t="s">
        <v>312</v>
      </c>
      <c r="F451" s="111">
        <f>'приложение № 4'!G204</f>
        <v>80000</v>
      </c>
      <c r="G451" s="111">
        <f>'приложение № 4'!H204</f>
        <v>0</v>
      </c>
      <c r="H451" s="111">
        <f>'приложение № 4'!I204</f>
        <v>80000</v>
      </c>
      <c r="I451" s="111">
        <f>'приложение № 4'!J204</f>
        <v>80000</v>
      </c>
    </row>
    <row r="452" spans="1:9" ht="56.25">
      <c r="A452" s="83" t="s">
        <v>282</v>
      </c>
      <c r="B452" s="66" t="s">
        <v>481</v>
      </c>
      <c r="C452" s="66" t="s">
        <v>472</v>
      </c>
      <c r="D452" s="66" t="s">
        <v>283</v>
      </c>
      <c r="E452" s="66" t="s">
        <v>469</v>
      </c>
      <c r="F452" s="111">
        <f>F453+F454+F455</f>
        <v>16795200</v>
      </c>
      <c r="G452" s="111">
        <f>G453+G454+G455</f>
        <v>-1249969.9999999995</v>
      </c>
      <c r="H452" s="111">
        <f>H453+H454+H455</f>
        <v>15545230</v>
      </c>
      <c r="I452" s="111">
        <f>I453+I454+I455</f>
        <v>15541320.81</v>
      </c>
    </row>
    <row r="453" spans="1:9" ht="18.75">
      <c r="A453" s="82" t="s">
        <v>343</v>
      </c>
      <c r="B453" s="66" t="s">
        <v>481</v>
      </c>
      <c r="C453" s="66" t="s">
        <v>472</v>
      </c>
      <c r="D453" s="66" t="s">
        <v>283</v>
      </c>
      <c r="E453" s="68" t="s">
        <v>311</v>
      </c>
      <c r="F453" s="111">
        <f>'приложение № 4'!G206</f>
        <v>12319300</v>
      </c>
      <c r="G453" s="111">
        <f>'приложение № 4'!H206</f>
        <v>-1224130</v>
      </c>
      <c r="H453" s="111">
        <f>'приложение № 4'!I206</f>
        <v>11095170</v>
      </c>
      <c r="I453" s="111">
        <f>'приложение № 4'!J206</f>
        <v>11091664.49</v>
      </c>
    </row>
    <row r="454" spans="1:9" ht="18.75">
      <c r="A454" s="65" t="s">
        <v>313</v>
      </c>
      <c r="B454" s="66" t="s">
        <v>481</v>
      </c>
      <c r="C454" s="66" t="s">
        <v>472</v>
      </c>
      <c r="D454" s="66" t="s">
        <v>283</v>
      </c>
      <c r="E454" s="68" t="s">
        <v>312</v>
      </c>
      <c r="F454" s="111">
        <f>'приложение № 4'!G207</f>
        <v>4231400</v>
      </c>
      <c r="G454" s="111">
        <f>'приложение № 4'!H207</f>
        <v>-21430.349999999627</v>
      </c>
      <c r="H454" s="111">
        <f>'приложение № 4'!I207</f>
        <v>4209969.65</v>
      </c>
      <c r="I454" s="111">
        <f>'приложение № 4'!J207</f>
        <v>4209565.97</v>
      </c>
    </row>
    <row r="455" spans="1:9" ht="18.75">
      <c r="A455" s="83" t="s">
        <v>316</v>
      </c>
      <c r="B455" s="66" t="s">
        <v>481</v>
      </c>
      <c r="C455" s="66" t="s">
        <v>472</v>
      </c>
      <c r="D455" s="66" t="s">
        <v>283</v>
      </c>
      <c r="E455" s="68" t="s">
        <v>317</v>
      </c>
      <c r="F455" s="67">
        <f>F456</f>
        <v>244500</v>
      </c>
      <c r="G455" s="67">
        <f>G456</f>
        <v>-4409.649999999994</v>
      </c>
      <c r="H455" s="67">
        <f>H456</f>
        <v>240090.35</v>
      </c>
      <c r="I455" s="67">
        <f>I456</f>
        <v>240090.35</v>
      </c>
    </row>
    <row r="456" spans="1:9" ht="18.75">
      <c r="A456" s="83" t="s">
        <v>251</v>
      </c>
      <c r="B456" s="66" t="s">
        <v>481</v>
      </c>
      <c r="C456" s="66" t="s">
        <v>472</v>
      </c>
      <c r="D456" s="66" t="s">
        <v>283</v>
      </c>
      <c r="E456" s="68" t="s">
        <v>318</v>
      </c>
      <c r="F456" s="67">
        <f>'приложение № 4'!G209</f>
        <v>244500</v>
      </c>
      <c r="G456" s="67">
        <f>'приложение № 4'!H209</f>
        <v>-4409.649999999994</v>
      </c>
      <c r="H456" s="67">
        <f>'приложение № 4'!I209</f>
        <v>240090.35</v>
      </c>
      <c r="I456" s="67">
        <f>'приложение № 4'!J209</f>
        <v>240090.35</v>
      </c>
    </row>
    <row r="457" spans="1:9" ht="18.75">
      <c r="A457" s="40" t="s">
        <v>84</v>
      </c>
      <c r="B457" s="11" t="s">
        <v>481</v>
      </c>
      <c r="C457" s="8" t="s">
        <v>472</v>
      </c>
      <c r="D457" s="8" t="s">
        <v>85</v>
      </c>
      <c r="E457" s="8" t="s">
        <v>469</v>
      </c>
      <c r="F457" s="67">
        <f aca="true" t="shared" si="33" ref="F457:I460">F458</f>
        <v>0</v>
      </c>
      <c r="G457" s="67">
        <f t="shared" si="33"/>
        <v>357900</v>
      </c>
      <c r="H457" s="67">
        <f t="shared" si="33"/>
        <v>357900</v>
      </c>
      <c r="I457" s="67">
        <f t="shared" si="33"/>
        <v>357900</v>
      </c>
    </row>
    <row r="458" spans="1:9" ht="37.5">
      <c r="A458" s="40" t="s">
        <v>82</v>
      </c>
      <c r="B458" s="11" t="s">
        <v>481</v>
      </c>
      <c r="C458" s="8" t="s">
        <v>472</v>
      </c>
      <c r="D458" s="8" t="s">
        <v>83</v>
      </c>
      <c r="E458" s="8" t="s">
        <v>469</v>
      </c>
      <c r="F458" s="67">
        <f>F459</f>
        <v>0</v>
      </c>
      <c r="G458" s="67">
        <f t="shared" si="33"/>
        <v>357900</v>
      </c>
      <c r="H458" s="67">
        <f t="shared" si="33"/>
        <v>357900</v>
      </c>
      <c r="I458" s="67">
        <f t="shared" si="33"/>
        <v>357900</v>
      </c>
    </row>
    <row r="459" spans="1:9" ht="37.5">
      <c r="A459" s="40" t="s">
        <v>512</v>
      </c>
      <c r="B459" s="11" t="s">
        <v>481</v>
      </c>
      <c r="C459" s="8" t="s">
        <v>472</v>
      </c>
      <c r="D459" s="8" t="s">
        <v>83</v>
      </c>
      <c r="E459" s="8" t="s">
        <v>252</v>
      </c>
      <c r="F459" s="67">
        <f t="shared" si="33"/>
        <v>0</v>
      </c>
      <c r="G459" s="67">
        <f t="shared" si="33"/>
        <v>357900</v>
      </c>
      <c r="H459" s="67">
        <f t="shared" si="33"/>
        <v>357900</v>
      </c>
      <c r="I459" s="67">
        <f t="shared" si="33"/>
        <v>357900</v>
      </c>
    </row>
    <row r="460" spans="1:9" ht="18.75">
      <c r="A460" s="40" t="s">
        <v>513</v>
      </c>
      <c r="B460" s="11" t="s">
        <v>481</v>
      </c>
      <c r="C460" s="8" t="s">
        <v>472</v>
      </c>
      <c r="D460" s="8" t="s">
        <v>83</v>
      </c>
      <c r="E460" s="8" t="s">
        <v>510</v>
      </c>
      <c r="F460" s="67">
        <f t="shared" si="33"/>
        <v>0</v>
      </c>
      <c r="G460" s="67">
        <f t="shared" si="33"/>
        <v>357900</v>
      </c>
      <c r="H460" s="67">
        <f t="shared" si="33"/>
        <v>357900</v>
      </c>
      <c r="I460" s="67">
        <f t="shared" si="33"/>
        <v>357900</v>
      </c>
    </row>
    <row r="461" spans="1:9" ht="56.25">
      <c r="A461" s="40" t="s">
        <v>514</v>
      </c>
      <c r="B461" s="11" t="s">
        <v>481</v>
      </c>
      <c r="C461" s="8" t="s">
        <v>472</v>
      </c>
      <c r="D461" s="8" t="s">
        <v>83</v>
      </c>
      <c r="E461" s="8" t="s">
        <v>511</v>
      </c>
      <c r="F461" s="67">
        <f>'приложение № 4'!G30</f>
        <v>0</v>
      </c>
      <c r="G461" s="67">
        <f>'приложение № 4'!H30</f>
        <v>357900</v>
      </c>
      <c r="H461" s="67">
        <f>'приложение № 4'!I30</f>
        <v>357900</v>
      </c>
      <c r="I461" s="67">
        <f>'приложение № 4'!J30</f>
        <v>357900</v>
      </c>
    </row>
    <row r="462" spans="1:9" ht="18.75">
      <c r="A462" s="12" t="s">
        <v>504</v>
      </c>
      <c r="B462" s="11" t="s">
        <v>481</v>
      </c>
      <c r="C462" s="11" t="s">
        <v>472</v>
      </c>
      <c r="D462" s="11" t="s">
        <v>505</v>
      </c>
      <c r="E462" s="11" t="s">
        <v>469</v>
      </c>
      <c r="F462" s="67">
        <f>F463</f>
        <v>0</v>
      </c>
      <c r="G462" s="67">
        <f aca="true" t="shared" si="34" ref="F462:I465">G463</f>
        <v>1375090</v>
      </c>
      <c r="H462" s="67">
        <f t="shared" si="34"/>
        <v>1375090</v>
      </c>
      <c r="I462" s="67">
        <f t="shared" si="34"/>
        <v>1375090</v>
      </c>
    </row>
    <row r="463" spans="1:9" ht="37.5">
      <c r="A463" s="12" t="s">
        <v>503</v>
      </c>
      <c r="B463" s="11" t="s">
        <v>481</v>
      </c>
      <c r="C463" s="11" t="s">
        <v>472</v>
      </c>
      <c r="D463" s="11" t="s">
        <v>506</v>
      </c>
      <c r="E463" s="11" t="s">
        <v>469</v>
      </c>
      <c r="F463" s="67">
        <f t="shared" si="34"/>
        <v>0</v>
      </c>
      <c r="G463" s="67">
        <f t="shared" si="34"/>
        <v>1375090</v>
      </c>
      <c r="H463" s="67">
        <f t="shared" si="34"/>
        <v>1375090</v>
      </c>
      <c r="I463" s="67">
        <f t="shared" si="34"/>
        <v>1375090</v>
      </c>
    </row>
    <row r="464" spans="1:9" ht="37.5">
      <c r="A464" s="12" t="s">
        <v>512</v>
      </c>
      <c r="B464" s="11" t="s">
        <v>481</v>
      </c>
      <c r="C464" s="11" t="s">
        <v>472</v>
      </c>
      <c r="D464" s="11" t="s">
        <v>506</v>
      </c>
      <c r="E464" s="11" t="s">
        <v>252</v>
      </c>
      <c r="F464" s="67">
        <f t="shared" si="34"/>
        <v>0</v>
      </c>
      <c r="G464" s="67">
        <f t="shared" si="34"/>
        <v>1375090</v>
      </c>
      <c r="H464" s="67">
        <f t="shared" si="34"/>
        <v>1375090</v>
      </c>
      <c r="I464" s="67">
        <f t="shared" si="34"/>
        <v>1375090</v>
      </c>
    </row>
    <row r="465" spans="1:9" ht="18.75">
      <c r="A465" s="12" t="s">
        <v>513</v>
      </c>
      <c r="B465" s="11" t="s">
        <v>481</v>
      </c>
      <c r="C465" s="11" t="s">
        <v>472</v>
      </c>
      <c r="D465" s="11" t="s">
        <v>506</v>
      </c>
      <c r="E465" s="11" t="s">
        <v>510</v>
      </c>
      <c r="F465" s="67">
        <f t="shared" si="34"/>
        <v>0</v>
      </c>
      <c r="G465" s="67">
        <f t="shared" si="34"/>
        <v>1375090</v>
      </c>
      <c r="H465" s="67">
        <f t="shared" si="34"/>
        <v>1375090</v>
      </c>
      <c r="I465" s="67">
        <f t="shared" si="34"/>
        <v>1375090</v>
      </c>
    </row>
    <row r="466" spans="1:9" ht="56.25">
      <c r="A466" s="12" t="s">
        <v>514</v>
      </c>
      <c r="B466" s="11" t="s">
        <v>481</v>
      </c>
      <c r="C466" s="11" t="s">
        <v>472</v>
      </c>
      <c r="D466" s="11" t="s">
        <v>506</v>
      </c>
      <c r="E466" s="11" t="s">
        <v>511</v>
      </c>
      <c r="F466" s="67">
        <f>'приложение № 4'!G464</f>
        <v>0</v>
      </c>
      <c r="G466" s="67">
        <f>'приложение № 4'!H464</f>
        <v>1375090</v>
      </c>
      <c r="H466" s="67">
        <f>'приложение № 4'!I464</f>
        <v>1375090</v>
      </c>
      <c r="I466" s="67">
        <f>'приложение № 4'!J464</f>
        <v>1375090</v>
      </c>
    </row>
    <row r="467" spans="1:9" ht="18.75">
      <c r="A467" s="103" t="s">
        <v>87</v>
      </c>
      <c r="B467" s="11" t="s">
        <v>481</v>
      </c>
      <c r="C467" s="11" t="s">
        <v>472</v>
      </c>
      <c r="D467" s="11" t="s">
        <v>88</v>
      </c>
      <c r="E467" s="8" t="s">
        <v>469</v>
      </c>
      <c r="F467" s="109">
        <f aca="true" t="shared" si="35" ref="F467:I470">F468</f>
        <v>0</v>
      </c>
      <c r="G467" s="109">
        <f t="shared" si="35"/>
        <v>69800</v>
      </c>
      <c r="H467" s="109">
        <f t="shared" si="35"/>
        <v>69800</v>
      </c>
      <c r="I467" s="109">
        <f t="shared" si="35"/>
        <v>69800</v>
      </c>
    </row>
    <row r="468" spans="1:9" ht="29.25" customHeight="1">
      <c r="A468" s="1" t="s">
        <v>19</v>
      </c>
      <c r="B468" s="11" t="s">
        <v>481</v>
      </c>
      <c r="C468" s="11" t="s">
        <v>472</v>
      </c>
      <c r="D468" s="11" t="s">
        <v>20</v>
      </c>
      <c r="E468" s="8" t="s">
        <v>469</v>
      </c>
      <c r="F468" s="109">
        <f t="shared" si="35"/>
        <v>0</v>
      </c>
      <c r="G468" s="109">
        <f t="shared" si="35"/>
        <v>69800</v>
      </c>
      <c r="H468" s="109">
        <f t="shared" si="35"/>
        <v>69800</v>
      </c>
      <c r="I468" s="109">
        <f t="shared" si="35"/>
        <v>69800</v>
      </c>
    </row>
    <row r="469" spans="1:9" ht="37.5">
      <c r="A469" s="12" t="s">
        <v>512</v>
      </c>
      <c r="B469" s="11" t="s">
        <v>481</v>
      </c>
      <c r="C469" s="11" t="s">
        <v>472</v>
      </c>
      <c r="D469" s="11" t="s">
        <v>20</v>
      </c>
      <c r="E469" s="8" t="s">
        <v>252</v>
      </c>
      <c r="F469" s="109">
        <f t="shared" si="35"/>
        <v>0</v>
      </c>
      <c r="G469" s="109">
        <f t="shared" si="35"/>
        <v>69800</v>
      </c>
      <c r="H469" s="109">
        <f t="shared" si="35"/>
        <v>69800</v>
      </c>
      <c r="I469" s="109">
        <f t="shared" si="35"/>
        <v>69800</v>
      </c>
    </row>
    <row r="470" spans="1:9" ht="18.75">
      <c r="A470" s="12" t="s">
        <v>513</v>
      </c>
      <c r="B470" s="11" t="s">
        <v>481</v>
      </c>
      <c r="C470" s="11" t="s">
        <v>472</v>
      </c>
      <c r="D470" s="11" t="s">
        <v>20</v>
      </c>
      <c r="E470" s="11" t="s">
        <v>510</v>
      </c>
      <c r="F470" s="109">
        <f t="shared" si="35"/>
        <v>0</v>
      </c>
      <c r="G470" s="109">
        <f t="shared" si="35"/>
        <v>69800</v>
      </c>
      <c r="H470" s="109">
        <f t="shared" si="35"/>
        <v>69800</v>
      </c>
      <c r="I470" s="109">
        <f t="shared" si="35"/>
        <v>69800</v>
      </c>
    </row>
    <row r="471" spans="1:9" ht="18.75">
      <c r="A471" s="12" t="s">
        <v>257</v>
      </c>
      <c r="B471" s="11" t="s">
        <v>481</v>
      </c>
      <c r="C471" s="11" t="s">
        <v>472</v>
      </c>
      <c r="D471" s="11" t="s">
        <v>20</v>
      </c>
      <c r="E471" s="11" t="s">
        <v>516</v>
      </c>
      <c r="F471" s="67">
        <f>'приложение № 4'!G469</f>
        <v>0</v>
      </c>
      <c r="G471" s="67">
        <f>'приложение № 4'!H469</f>
        <v>69800</v>
      </c>
      <c r="H471" s="67">
        <f>'приложение № 4'!I469</f>
        <v>69800</v>
      </c>
      <c r="I471" s="67">
        <f>'приложение № 4'!J469</f>
        <v>69800</v>
      </c>
    </row>
    <row r="472" spans="1:9" ht="18.75">
      <c r="A472" s="12" t="s">
        <v>53</v>
      </c>
      <c r="B472" s="11" t="s">
        <v>481</v>
      </c>
      <c r="C472" s="11" t="s">
        <v>472</v>
      </c>
      <c r="D472" s="11" t="s">
        <v>54</v>
      </c>
      <c r="E472" s="11" t="s">
        <v>469</v>
      </c>
      <c r="F472" s="109">
        <f>F473</f>
        <v>0</v>
      </c>
      <c r="G472" s="109">
        <f aca="true" t="shared" si="36" ref="F472:I474">G473</f>
        <v>3877020</v>
      </c>
      <c r="H472" s="109">
        <f t="shared" si="36"/>
        <v>3877020</v>
      </c>
      <c r="I472" s="109">
        <f t="shared" si="36"/>
        <v>3849070</v>
      </c>
    </row>
    <row r="473" spans="1:9" ht="37.5">
      <c r="A473" s="12" t="s">
        <v>501</v>
      </c>
      <c r="B473" s="11" t="s">
        <v>481</v>
      </c>
      <c r="C473" s="11" t="s">
        <v>472</v>
      </c>
      <c r="D473" s="11" t="s">
        <v>502</v>
      </c>
      <c r="E473" s="11" t="s">
        <v>469</v>
      </c>
      <c r="F473" s="109">
        <f t="shared" si="36"/>
        <v>0</v>
      </c>
      <c r="G473" s="109">
        <f t="shared" si="36"/>
        <v>3877020</v>
      </c>
      <c r="H473" s="109">
        <f t="shared" si="36"/>
        <v>3877020</v>
      </c>
      <c r="I473" s="109">
        <f t="shared" si="36"/>
        <v>3849070</v>
      </c>
    </row>
    <row r="474" spans="1:9" ht="37.5">
      <c r="A474" s="12" t="s">
        <v>512</v>
      </c>
      <c r="B474" s="11" t="s">
        <v>481</v>
      </c>
      <c r="C474" s="11" t="s">
        <v>472</v>
      </c>
      <c r="D474" s="11" t="s">
        <v>502</v>
      </c>
      <c r="E474" s="8" t="s">
        <v>252</v>
      </c>
      <c r="F474" s="109">
        <f t="shared" si="36"/>
        <v>0</v>
      </c>
      <c r="G474" s="109">
        <f t="shared" si="36"/>
        <v>3877020</v>
      </c>
      <c r="H474" s="109">
        <f t="shared" si="36"/>
        <v>3877020</v>
      </c>
      <c r="I474" s="109">
        <f t="shared" si="36"/>
        <v>3849070</v>
      </c>
    </row>
    <row r="475" spans="1:9" ht="18.75">
      <c r="A475" s="12" t="s">
        <v>513</v>
      </c>
      <c r="B475" s="11" t="s">
        <v>481</v>
      </c>
      <c r="C475" s="11" t="s">
        <v>472</v>
      </c>
      <c r="D475" s="11" t="s">
        <v>502</v>
      </c>
      <c r="E475" s="11" t="s">
        <v>510</v>
      </c>
      <c r="F475" s="109">
        <f>F477+F476</f>
        <v>0</v>
      </c>
      <c r="G475" s="109">
        <f>G477+G476</f>
        <v>3877020</v>
      </c>
      <c r="H475" s="109">
        <f>H477+H476</f>
        <v>3877020</v>
      </c>
      <c r="I475" s="109">
        <f>I477+I476</f>
        <v>3849070</v>
      </c>
    </row>
    <row r="476" spans="1:9" ht="56.25">
      <c r="A476" s="12" t="s">
        <v>514</v>
      </c>
      <c r="B476" s="11" t="s">
        <v>481</v>
      </c>
      <c r="C476" s="11" t="s">
        <v>472</v>
      </c>
      <c r="D476" s="11" t="s">
        <v>502</v>
      </c>
      <c r="E476" s="11" t="s">
        <v>511</v>
      </c>
      <c r="F476" s="67">
        <f>'приложение № 4'!G474</f>
        <v>0</v>
      </c>
      <c r="G476" s="67">
        <f>'приложение № 4'!H474</f>
        <v>2589320</v>
      </c>
      <c r="H476" s="67">
        <f>'приложение № 4'!I474</f>
        <v>2589320</v>
      </c>
      <c r="I476" s="67">
        <f>'приложение № 4'!J474</f>
        <v>2589320</v>
      </c>
    </row>
    <row r="477" spans="1:9" ht="18.75">
      <c r="A477" s="12" t="s">
        <v>257</v>
      </c>
      <c r="B477" s="11" t="s">
        <v>481</v>
      </c>
      <c r="C477" s="11" t="s">
        <v>472</v>
      </c>
      <c r="D477" s="11" t="s">
        <v>502</v>
      </c>
      <c r="E477" s="11" t="s">
        <v>516</v>
      </c>
      <c r="F477" s="67">
        <f>'приложение № 4'!G475</f>
        <v>0</v>
      </c>
      <c r="G477" s="67">
        <f>'приложение № 4'!H475</f>
        <v>1287700</v>
      </c>
      <c r="H477" s="67">
        <f>'приложение № 4'!I475</f>
        <v>1287700</v>
      </c>
      <c r="I477" s="67">
        <f>'приложение № 4'!J475</f>
        <v>1259750</v>
      </c>
    </row>
    <row r="478" spans="1:9" ht="18.75" customHeight="1">
      <c r="A478" s="69" t="s">
        <v>253</v>
      </c>
      <c r="B478" s="66" t="s">
        <v>481</v>
      </c>
      <c r="C478" s="66" t="s">
        <v>472</v>
      </c>
      <c r="D478" s="66" t="s">
        <v>489</v>
      </c>
      <c r="E478" s="76" t="s">
        <v>469</v>
      </c>
      <c r="F478" s="67">
        <f>F479+F483</f>
        <v>14302885</v>
      </c>
      <c r="G478" s="67">
        <f>G479+G483</f>
        <v>-2074997.279999999</v>
      </c>
      <c r="H478" s="67">
        <f>H479+H483</f>
        <v>12227887.72</v>
      </c>
      <c r="I478" s="67">
        <f>I479+I483</f>
        <v>11866467.31</v>
      </c>
    </row>
    <row r="479" spans="1:9" ht="18.75">
      <c r="A479" s="65" t="s">
        <v>97</v>
      </c>
      <c r="B479" s="66" t="s">
        <v>481</v>
      </c>
      <c r="C479" s="66" t="s">
        <v>472</v>
      </c>
      <c r="D479" s="66" t="s">
        <v>328</v>
      </c>
      <c r="E479" s="76" t="s">
        <v>469</v>
      </c>
      <c r="F479" s="67">
        <f>F480</f>
        <v>10302885</v>
      </c>
      <c r="G479" s="67">
        <f aca="true" t="shared" si="37" ref="F479:I481">G480</f>
        <v>-577418.7899999991</v>
      </c>
      <c r="H479" s="67">
        <f t="shared" si="37"/>
        <v>9725466.21</v>
      </c>
      <c r="I479" s="67">
        <f t="shared" si="37"/>
        <v>9725304.8</v>
      </c>
    </row>
    <row r="480" spans="1:9" ht="37.5">
      <c r="A480" s="65" t="s">
        <v>512</v>
      </c>
      <c r="B480" s="66" t="s">
        <v>481</v>
      </c>
      <c r="C480" s="66" t="s">
        <v>472</v>
      </c>
      <c r="D480" s="66" t="s">
        <v>328</v>
      </c>
      <c r="E480" s="76" t="s">
        <v>252</v>
      </c>
      <c r="F480" s="67">
        <f t="shared" si="37"/>
        <v>10302885</v>
      </c>
      <c r="G480" s="67">
        <f t="shared" si="37"/>
        <v>-577418.7899999991</v>
      </c>
      <c r="H480" s="67">
        <f t="shared" si="37"/>
        <v>9725466.21</v>
      </c>
      <c r="I480" s="67">
        <f t="shared" si="37"/>
        <v>9725304.8</v>
      </c>
    </row>
    <row r="481" spans="1:9" ht="18.75">
      <c r="A481" s="65" t="s">
        <v>513</v>
      </c>
      <c r="B481" s="66" t="s">
        <v>481</v>
      </c>
      <c r="C481" s="66" t="s">
        <v>472</v>
      </c>
      <c r="D481" s="66" t="s">
        <v>328</v>
      </c>
      <c r="E481" s="66" t="s">
        <v>510</v>
      </c>
      <c r="F481" s="67">
        <f t="shared" si="37"/>
        <v>10302885</v>
      </c>
      <c r="G481" s="67">
        <f t="shared" si="37"/>
        <v>-577418.7899999991</v>
      </c>
      <c r="H481" s="67">
        <f t="shared" si="37"/>
        <v>9725466.21</v>
      </c>
      <c r="I481" s="67">
        <f t="shared" si="37"/>
        <v>9725304.8</v>
      </c>
    </row>
    <row r="482" spans="1:9" ht="18.75">
      <c r="A482" s="65" t="s">
        <v>257</v>
      </c>
      <c r="B482" s="66" t="s">
        <v>481</v>
      </c>
      <c r="C482" s="66" t="s">
        <v>472</v>
      </c>
      <c r="D482" s="66" t="s">
        <v>328</v>
      </c>
      <c r="E482" s="66" t="s">
        <v>516</v>
      </c>
      <c r="F482" s="67">
        <f>'приложение № 4'!G480</f>
        <v>10302885</v>
      </c>
      <c r="G482" s="67">
        <f>'приложение № 4'!H480</f>
        <v>-577418.7899999991</v>
      </c>
      <c r="H482" s="67">
        <f>'приложение № 4'!I480</f>
        <v>9725466.21</v>
      </c>
      <c r="I482" s="67">
        <f>'приложение № 4'!J480</f>
        <v>9725304.8</v>
      </c>
    </row>
    <row r="483" spans="1:9" ht="37.5">
      <c r="A483" s="69" t="s">
        <v>202</v>
      </c>
      <c r="B483" s="66" t="s">
        <v>481</v>
      </c>
      <c r="C483" s="66" t="s">
        <v>472</v>
      </c>
      <c r="D483" s="66" t="s">
        <v>114</v>
      </c>
      <c r="E483" s="76" t="s">
        <v>469</v>
      </c>
      <c r="F483" s="67">
        <f>F485+F484</f>
        <v>4000000</v>
      </c>
      <c r="G483" s="67">
        <f>G485+G484</f>
        <v>-1497578.49</v>
      </c>
      <c r="H483" s="67">
        <f>H485+H484</f>
        <v>2502421.51</v>
      </c>
      <c r="I483" s="67">
        <f>I485+I484</f>
        <v>2141162.51</v>
      </c>
    </row>
    <row r="484" spans="1:9" ht="18.75">
      <c r="A484" s="1" t="s">
        <v>313</v>
      </c>
      <c r="B484" s="66" t="s">
        <v>481</v>
      </c>
      <c r="C484" s="66" t="s">
        <v>472</v>
      </c>
      <c r="D484" s="66" t="s">
        <v>114</v>
      </c>
      <c r="E484" s="76" t="s">
        <v>312</v>
      </c>
      <c r="F484" s="67">
        <f>'приложение № 4'!G1041</f>
        <v>250000</v>
      </c>
      <c r="G484" s="67">
        <f>'приложение № 4'!H1041</f>
        <v>186790</v>
      </c>
      <c r="H484" s="67">
        <f>'приложение № 4'!I1041</f>
        <v>436790</v>
      </c>
      <c r="I484" s="67">
        <f>'приложение № 4'!J1041</f>
        <v>75531</v>
      </c>
    </row>
    <row r="485" spans="1:9" ht="45.75" customHeight="1">
      <c r="A485" s="69" t="s">
        <v>315</v>
      </c>
      <c r="B485" s="66" t="s">
        <v>481</v>
      </c>
      <c r="C485" s="66" t="s">
        <v>472</v>
      </c>
      <c r="D485" s="66" t="s">
        <v>114</v>
      </c>
      <c r="E485" s="76">
        <v>400</v>
      </c>
      <c r="F485" s="67">
        <f>'приложение № 4'!G1042</f>
        <v>3750000</v>
      </c>
      <c r="G485" s="67">
        <f>'приложение № 4'!H1042</f>
        <v>-1684368.49</v>
      </c>
      <c r="H485" s="67">
        <f>'приложение № 4'!I1042</f>
        <v>2065631.51</v>
      </c>
      <c r="I485" s="67">
        <f>'приложение № 4'!J1042</f>
        <v>2065631.51</v>
      </c>
    </row>
    <row r="486" spans="1:9" ht="18.75">
      <c r="A486" s="65" t="s">
        <v>430</v>
      </c>
      <c r="B486" s="66" t="s">
        <v>481</v>
      </c>
      <c r="C486" s="66" t="s">
        <v>481</v>
      </c>
      <c r="D486" s="66" t="s">
        <v>468</v>
      </c>
      <c r="E486" s="66" t="s">
        <v>469</v>
      </c>
      <c r="F486" s="67">
        <f>F500+F533+F487+F530+F521+F525</f>
        <v>50536179</v>
      </c>
      <c r="G486" s="67">
        <f>G500+G533+G487+G530+G521+G525</f>
        <v>5240889.880000001</v>
      </c>
      <c r="H486" s="67">
        <f>H500+H533+H487+H530+H521+H525</f>
        <v>55777068.879999995</v>
      </c>
      <c r="I486" s="67">
        <f>I500+I533+I487+I530+I521+I525</f>
        <v>45190558.29</v>
      </c>
    </row>
    <row r="487" spans="1:9" ht="18.75">
      <c r="A487" s="75" t="s">
        <v>266</v>
      </c>
      <c r="B487" s="66" t="s">
        <v>481</v>
      </c>
      <c r="C487" s="66" t="s">
        <v>481</v>
      </c>
      <c r="D487" s="102">
        <v>4310000</v>
      </c>
      <c r="E487" s="66" t="s">
        <v>469</v>
      </c>
      <c r="F487" s="111">
        <f>F488+F492</f>
        <v>9220134</v>
      </c>
      <c r="G487" s="111">
        <f>G488+G492</f>
        <v>-473397.6699999999</v>
      </c>
      <c r="H487" s="111">
        <f>H488+H492</f>
        <v>8746736.33</v>
      </c>
      <c r="I487" s="111">
        <f>I488+I492</f>
        <v>8746736.33</v>
      </c>
    </row>
    <row r="488" spans="1:9" ht="18.75">
      <c r="A488" s="75" t="s">
        <v>267</v>
      </c>
      <c r="B488" s="66" t="s">
        <v>481</v>
      </c>
      <c r="C488" s="66" t="s">
        <v>481</v>
      </c>
      <c r="D488" s="102">
        <v>4310100</v>
      </c>
      <c r="E488" s="66" t="s">
        <v>469</v>
      </c>
      <c r="F488" s="111">
        <f>F489</f>
        <v>1516792</v>
      </c>
      <c r="G488" s="111">
        <f aca="true" t="shared" si="38" ref="F488:I490">G489</f>
        <v>-437397.6699999999</v>
      </c>
      <c r="H488" s="111">
        <f t="shared" si="38"/>
        <v>1079394.33</v>
      </c>
      <c r="I488" s="111">
        <f t="shared" si="38"/>
        <v>1079394.33</v>
      </c>
    </row>
    <row r="489" spans="1:9" ht="37.5" customHeight="1">
      <c r="A489" s="75" t="s">
        <v>512</v>
      </c>
      <c r="B489" s="66" t="s">
        <v>481</v>
      </c>
      <c r="C489" s="66" t="s">
        <v>481</v>
      </c>
      <c r="D489" s="66" t="s">
        <v>268</v>
      </c>
      <c r="E489" s="66" t="s">
        <v>252</v>
      </c>
      <c r="F489" s="111">
        <f t="shared" si="38"/>
        <v>1516792</v>
      </c>
      <c r="G489" s="111">
        <f t="shared" si="38"/>
        <v>-437397.6699999999</v>
      </c>
      <c r="H489" s="111">
        <f t="shared" si="38"/>
        <v>1079394.33</v>
      </c>
      <c r="I489" s="111">
        <f t="shared" si="38"/>
        <v>1079394.33</v>
      </c>
    </row>
    <row r="490" spans="1:9" ht="18.75">
      <c r="A490" s="75" t="s">
        <v>513</v>
      </c>
      <c r="B490" s="66" t="s">
        <v>481</v>
      </c>
      <c r="C490" s="66" t="s">
        <v>481</v>
      </c>
      <c r="D490" s="66" t="s">
        <v>268</v>
      </c>
      <c r="E490" s="66" t="s">
        <v>510</v>
      </c>
      <c r="F490" s="111">
        <f t="shared" si="38"/>
        <v>1516792</v>
      </c>
      <c r="G490" s="111">
        <f t="shared" si="38"/>
        <v>-437397.6699999999</v>
      </c>
      <c r="H490" s="111">
        <f t="shared" si="38"/>
        <v>1079394.33</v>
      </c>
      <c r="I490" s="111">
        <f t="shared" si="38"/>
        <v>1079394.33</v>
      </c>
    </row>
    <row r="491" spans="1:9" ht="37.5" customHeight="1">
      <c r="A491" s="75" t="s">
        <v>514</v>
      </c>
      <c r="B491" s="66" t="s">
        <v>481</v>
      </c>
      <c r="C491" s="66" t="s">
        <v>481</v>
      </c>
      <c r="D491" s="66" t="s">
        <v>268</v>
      </c>
      <c r="E491" s="66" t="s">
        <v>511</v>
      </c>
      <c r="F491" s="111">
        <f>'приложение № 4'!G36</f>
        <v>1516792</v>
      </c>
      <c r="G491" s="111">
        <f>'приложение № 4'!H36</f>
        <v>-437397.6699999999</v>
      </c>
      <c r="H491" s="111">
        <f>'приложение № 4'!I36</f>
        <v>1079394.33</v>
      </c>
      <c r="I491" s="111">
        <f>'приложение № 4'!J36</f>
        <v>1079394.33</v>
      </c>
    </row>
    <row r="492" spans="1:9" ht="18.75">
      <c r="A492" s="75" t="s">
        <v>411</v>
      </c>
      <c r="B492" s="66" t="s">
        <v>481</v>
      </c>
      <c r="C492" s="66" t="s">
        <v>481</v>
      </c>
      <c r="D492" s="66" t="s">
        <v>269</v>
      </c>
      <c r="E492" s="76" t="s">
        <v>469</v>
      </c>
      <c r="F492" s="111">
        <f>F493+F496</f>
        <v>7703342</v>
      </c>
      <c r="G492" s="111">
        <f>G493+G496</f>
        <v>-36000</v>
      </c>
      <c r="H492" s="111">
        <f>H493+H496</f>
        <v>7667342</v>
      </c>
      <c r="I492" s="111">
        <f>I493+I496</f>
        <v>7667342</v>
      </c>
    </row>
    <row r="493" spans="1:9" ht="37.5" customHeight="1">
      <c r="A493" s="75" t="s">
        <v>512</v>
      </c>
      <c r="B493" s="66" t="s">
        <v>481</v>
      </c>
      <c r="C493" s="66" t="s">
        <v>481</v>
      </c>
      <c r="D493" s="66" t="s">
        <v>269</v>
      </c>
      <c r="E493" s="66" t="s">
        <v>252</v>
      </c>
      <c r="F493" s="111">
        <f>F494</f>
        <v>7053342</v>
      </c>
      <c r="G493" s="111">
        <f aca="true" t="shared" si="39" ref="F493:I494">G494</f>
        <v>-36000</v>
      </c>
      <c r="H493" s="111">
        <f t="shared" si="39"/>
        <v>7017342</v>
      </c>
      <c r="I493" s="111">
        <f t="shared" si="39"/>
        <v>7017342</v>
      </c>
    </row>
    <row r="494" spans="1:9" ht="18.75">
      <c r="A494" s="75" t="s">
        <v>513</v>
      </c>
      <c r="B494" s="66" t="s">
        <v>481</v>
      </c>
      <c r="C494" s="66" t="s">
        <v>481</v>
      </c>
      <c r="D494" s="66" t="s">
        <v>269</v>
      </c>
      <c r="E494" s="66" t="s">
        <v>510</v>
      </c>
      <c r="F494" s="111">
        <f t="shared" si="39"/>
        <v>7053342</v>
      </c>
      <c r="G494" s="111">
        <f t="shared" si="39"/>
        <v>-36000</v>
      </c>
      <c r="H494" s="111">
        <f t="shared" si="39"/>
        <v>7017342</v>
      </c>
      <c r="I494" s="111">
        <f t="shared" si="39"/>
        <v>7017342</v>
      </c>
    </row>
    <row r="495" spans="1:9" ht="37.5" customHeight="1">
      <c r="A495" s="75" t="s">
        <v>514</v>
      </c>
      <c r="B495" s="66" t="s">
        <v>481</v>
      </c>
      <c r="C495" s="66" t="s">
        <v>481</v>
      </c>
      <c r="D495" s="66" t="s">
        <v>269</v>
      </c>
      <c r="E495" s="66" t="s">
        <v>511</v>
      </c>
      <c r="F495" s="111">
        <f>'приложение № 4'!G40</f>
        <v>7053342</v>
      </c>
      <c r="G495" s="111">
        <f>'приложение № 4'!H40</f>
        <v>-36000</v>
      </c>
      <c r="H495" s="111">
        <f>'приложение № 4'!I40</f>
        <v>7017342</v>
      </c>
      <c r="I495" s="111">
        <f>'приложение № 4'!J40</f>
        <v>7017342</v>
      </c>
    </row>
    <row r="496" spans="1:9" ht="37.5" customHeight="1">
      <c r="A496" s="75" t="s">
        <v>302</v>
      </c>
      <c r="B496" s="66" t="s">
        <v>481</v>
      </c>
      <c r="C496" s="66" t="s">
        <v>481</v>
      </c>
      <c r="D496" s="66" t="s">
        <v>270</v>
      </c>
      <c r="E496" s="66" t="s">
        <v>469</v>
      </c>
      <c r="F496" s="111">
        <f>F497</f>
        <v>650000</v>
      </c>
      <c r="G496" s="111">
        <f aca="true" t="shared" si="40" ref="F496:I498">G497</f>
        <v>0</v>
      </c>
      <c r="H496" s="111">
        <f t="shared" si="40"/>
        <v>650000</v>
      </c>
      <c r="I496" s="111">
        <f t="shared" si="40"/>
        <v>650000</v>
      </c>
    </row>
    <row r="497" spans="1:9" ht="37.5" customHeight="1">
      <c r="A497" s="75" t="s">
        <v>512</v>
      </c>
      <c r="B497" s="66" t="s">
        <v>481</v>
      </c>
      <c r="C497" s="66" t="s">
        <v>481</v>
      </c>
      <c r="D497" s="66" t="s">
        <v>270</v>
      </c>
      <c r="E497" s="66" t="s">
        <v>252</v>
      </c>
      <c r="F497" s="111">
        <f t="shared" si="40"/>
        <v>650000</v>
      </c>
      <c r="G497" s="111">
        <f t="shared" si="40"/>
        <v>0</v>
      </c>
      <c r="H497" s="111">
        <f t="shared" si="40"/>
        <v>650000</v>
      </c>
      <c r="I497" s="111">
        <f t="shared" si="40"/>
        <v>650000</v>
      </c>
    </row>
    <row r="498" spans="1:9" ht="18.75">
      <c r="A498" s="75" t="s">
        <v>513</v>
      </c>
      <c r="B498" s="66" t="s">
        <v>481</v>
      </c>
      <c r="C498" s="66" t="s">
        <v>481</v>
      </c>
      <c r="D498" s="66" t="s">
        <v>270</v>
      </c>
      <c r="E498" s="66" t="s">
        <v>510</v>
      </c>
      <c r="F498" s="111">
        <f t="shared" si="40"/>
        <v>650000</v>
      </c>
      <c r="G498" s="111">
        <f t="shared" si="40"/>
        <v>0</v>
      </c>
      <c r="H498" s="111">
        <f t="shared" si="40"/>
        <v>650000</v>
      </c>
      <c r="I498" s="111">
        <f t="shared" si="40"/>
        <v>650000</v>
      </c>
    </row>
    <row r="499" spans="1:9" ht="56.25">
      <c r="A499" s="75" t="s">
        <v>514</v>
      </c>
      <c r="B499" s="66" t="s">
        <v>481</v>
      </c>
      <c r="C499" s="66" t="s">
        <v>481</v>
      </c>
      <c r="D499" s="66" t="s">
        <v>270</v>
      </c>
      <c r="E499" s="66" t="s">
        <v>511</v>
      </c>
      <c r="F499" s="111">
        <f>'приложение № 4'!G44</f>
        <v>650000</v>
      </c>
      <c r="G499" s="111">
        <f>'приложение № 4'!H44</f>
        <v>0</v>
      </c>
      <c r="H499" s="111">
        <f>'приложение № 4'!I44</f>
        <v>650000</v>
      </c>
      <c r="I499" s="111">
        <f>'приложение № 4'!J44</f>
        <v>650000</v>
      </c>
    </row>
    <row r="500" spans="1:9" ht="18.75">
      <c r="A500" s="65" t="s">
        <v>431</v>
      </c>
      <c r="B500" s="66" t="s">
        <v>481</v>
      </c>
      <c r="C500" s="66" t="s">
        <v>481</v>
      </c>
      <c r="D500" s="66" t="s">
        <v>271</v>
      </c>
      <c r="E500" s="66" t="s">
        <v>469</v>
      </c>
      <c r="F500" s="67">
        <f>F501+F506</f>
        <v>21489986</v>
      </c>
      <c r="G500" s="67">
        <f>G501+G506</f>
        <v>11608007</v>
      </c>
      <c r="H500" s="67">
        <f>H501+H506</f>
        <v>33097993</v>
      </c>
      <c r="I500" s="67">
        <f>I501+I506</f>
        <v>33097993</v>
      </c>
    </row>
    <row r="501" spans="1:9" ht="18.75" customHeight="1">
      <c r="A501" s="65" t="s">
        <v>512</v>
      </c>
      <c r="B501" s="66" t="s">
        <v>481</v>
      </c>
      <c r="C501" s="66" t="s">
        <v>481</v>
      </c>
      <c r="D501" s="66" t="s">
        <v>271</v>
      </c>
      <c r="E501" s="76" t="s">
        <v>252</v>
      </c>
      <c r="F501" s="67">
        <f>F502+F504</f>
        <v>4870533</v>
      </c>
      <c r="G501" s="67">
        <f>G502+G504</f>
        <v>3876586</v>
      </c>
      <c r="H501" s="67">
        <f>H502+H504</f>
        <v>8747119</v>
      </c>
      <c r="I501" s="67">
        <f>I502+I504</f>
        <v>8747119</v>
      </c>
    </row>
    <row r="502" spans="1:9" ht="18.75">
      <c r="A502" s="65" t="s">
        <v>513</v>
      </c>
      <c r="B502" s="66" t="s">
        <v>481</v>
      </c>
      <c r="C502" s="66" t="s">
        <v>481</v>
      </c>
      <c r="D502" s="66" t="s">
        <v>271</v>
      </c>
      <c r="E502" s="66" t="s">
        <v>510</v>
      </c>
      <c r="F502" s="67">
        <f>F503</f>
        <v>4251115</v>
      </c>
      <c r="G502" s="67">
        <f>G503</f>
        <v>-2259082</v>
      </c>
      <c r="H502" s="67">
        <f>H503</f>
        <v>1992033</v>
      </c>
      <c r="I502" s="67">
        <f>I503</f>
        <v>1992033</v>
      </c>
    </row>
    <row r="503" spans="1:9" ht="18.75" customHeight="1">
      <c r="A503" s="65" t="s">
        <v>514</v>
      </c>
      <c r="B503" s="66" t="s">
        <v>481</v>
      </c>
      <c r="C503" s="66" t="s">
        <v>481</v>
      </c>
      <c r="D503" s="66" t="s">
        <v>271</v>
      </c>
      <c r="E503" s="66" t="s">
        <v>511</v>
      </c>
      <c r="F503" s="67">
        <f>'приложение № 4'!G485+'приложение № 4'!G48+'приложение № 4'!G131</f>
        <v>4251115</v>
      </c>
      <c r="G503" s="67">
        <f>'приложение № 4'!H485+'приложение № 4'!H48+'приложение № 4'!H131</f>
        <v>-2259082</v>
      </c>
      <c r="H503" s="67">
        <f>'приложение № 4'!I485+'приложение № 4'!I48+'приложение № 4'!I131</f>
        <v>1992033</v>
      </c>
      <c r="I503" s="67">
        <f>'приложение № 4'!J485+'приложение № 4'!J48+'приложение № 4'!J131</f>
        <v>1992033</v>
      </c>
    </row>
    <row r="504" spans="1:9" ht="18.75">
      <c r="A504" s="65" t="s">
        <v>258</v>
      </c>
      <c r="B504" s="66" t="s">
        <v>481</v>
      </c>
      <c r="C504" s="66" t="s">
        <v>481</v>
      </c>
      <c r="D504" s="66" t="s">
        <v>271</v>
      </c>
      <c r="E504" s="66" t="s">
        <v>254</v>
      </c>
      <c r="F504" s="67">
        <f>F505</f>
        <v>619418</v>
      </c>
      <c r="G504" s="67">
        <f>G505</f>
        <v>6135668</v>
      </c>
      <c r="H504" s="67">
        <f>H505</f>
        <v>6755086</v>
      </c>
      <c r="I504" s="67">
        <f>I505</f>
        <v>6755086</v>
      </c>
    </row>
    <row r="505" spans="1:9" ht="56.25">
      <c r="A505" s="65" t="s">
        <v>259</v>
      </c>
      <c r="B505" s="66" t="s">
        <v>481</v>
      </c>
      <c r="C505" s="66" t="s">
        <v>481</v>
      </c>
      <c r="D505" s="66" t="s">
        <v>271</v>
      </c>
      <c r="E505" s="66" t="s">
        <v>255</v>
      </c>
      <c r="F505" s="67">
        <f>'приложение № 4'!G487</f>
        <v>619418</v>
      </c>
      <c r="G505" s="67">
        <f>'приложение № 4'!H487</f>
        <v>6135668</v>
      </c>
      <c r="H505" s="67">
        <f>'приложение № 4'!I487</f>
        <v>6755086</v>
      </c>
      <c r="I505" s="67">
        <f>'приложение № 4'!J487</f>
        <v>6755086</v>
      </c>
    </row>
    <row r="506" spans="1:9" ht="18.75">
      <c r="A506" s="65" t="s">
        <v>411</v>
      </c>
      <c r="B506" s="66" t="s">
        <v>481</v>
      </c>
      <c r="C506" s="66" t="s">
        <v>481</v>
      </c>
      <c r="D506" s="66" t="s">
        <v>135</v>
      </c>
      <c r="E506" s="66" t="s">
        <v>469</v>
      </c>
      <c r="F506" s="67">
        <f>F507+F511+F515</f>
        <v>16619453</v>
      </c>
      <c r="G506" s="67">
        <f>G507+G511+G515</f>
        <v>7731421</v>
      </c>
      <c r="H506" s="67">
        <f>H507+H511+H515</f>
        <v>24350874</v>
      </c>
      <c r="I506" s="67">
        <f>I507+I511+I515</f>
        <v>24350874</v>
      </c>
    </row>
    <row r="507" spans="1:9" ht="37.5">
      <c r="A507" s="65" t="s">
        <v>512</v>
      </c>
      <c r="B507" s="66" t="s">
        <v>481</v>
      </c>
      <c r="C507" s="66" t="s">
        <v>481</v>
      </c>
      <c r="D507" s="66" t="s">
        <v>135</v>
      </c>
      <c r="E507" s="76" t="s">
        <v>252</v>
      </c>
      <c r="F507" s="67">
        <f>F508</f>
        <v>12988580</v>
      </c>
      <c r="G507" s="67">
        <f>G508</f>
        <v>4076921</v>
      </c>
      <c r="H507" s="67">
        <f>H508</f>
        <v>17065501</v>
      </c>
      <c r="I507" s="67">
        <f>I508</f>
        <v>17065501</v>
      </c>
    </row>
    <row r="508" spans="1:9" ht="15" customHeight="1">
      <c r="A508" s="65" t="s">
        <v>258</v>
      </c>
      <c r="B508" s="66" t="s">
        <v>481</v>
      </c>
      <c r="C508" s="66" t="s">
        <v>481</v>
      </c>
      <c r="D508" s="66" t="s">
        <v>135</v>
      </c>
      <c r="E508" s="66" t="s">
        <v>254</v>
      </c>
      <c r="F508" s="67">
        <f>F509+F510</f>
        <v>12988580</v>
      </c>
      <c r="G508" s="67">
        <f>G509+G510</f>
        <v>4076921</v>
      </c>
      <c r="H508" s="67">
        <f>H509+H510</f>
        <v>17065501</v>
      </c>
      <c r="I508" s="67">
        <f>I509+I510</f>
        <v>17065501</v>
      </c>
    </row>
    <row r="509" spans="1:9" ht="74.25" customHeight="1">
      <c r="A509" s="65" t="s">
        <v>259</v>
      </c>
      <c r="B509" s="66" t="s">
        <v>481</v>
      </c>
      <c r="C509" s="66" t="s">
        <v>481</v>
      </c>
      <c r="D509" s="66" t="s">
        <v>135</v>
      </c>
      <c r="E509" s="66" t="s">
        <v>255</v>
      </c>
      <c r="F509" s="67">
        <f>'приложение № 4'!G491</f>
        <v>12988580</v>
      </c>
      <c r="G509" s="67">
        <f>'приложение № 4'!H491</f>
        <v>0</v>
      </c>
      <c r="H509" s="67">
        <f>'приложение № 4'!I491</f>
        <v>12988580</v>
      </c>
      <c r="I509" s="67">
        <f>'приложение № 4'!J491</f>
        <v>12988580</v>
      </c>
    </row>
    <row r="510" spans="1:9" ht="18.75">
      <c r="A510" s="12" t="s">
        <v>260</v>
      </c>
      <c r="B510" s="11" t="s">
        <v>481</v>
      </c>
      <c r="C510" s="11" t="s">
        <v>481</v>
      </c>
      <c r="D510" s="11" t="s">
        <v>135</v>
      </c>
      <c r="E510" s="11" t="s">
        <v>256</v>
      </c>
      <c r="F510" s="67">
        <f>'приложение № 4'!G492</f>
        <v>0</v>
      </c>
      <c r="G510" s="67">
        <f>'приложение № 4'!H492</f>
        <v>4076921</v>
      </c>
      <c r="H510" s="67">
        <f>'приложение № 4'!I492</f>
        <v>4076921</v>
      </c>
      <c r="I510" s="67">
        <f>'приложение № 4'!J492</f>
        <v>4076921</v>
      </c>
    </row>
    <row r="511" spans="1:9" ht="93.75">
      <c r="A511" s="65" t="s">
        <v>500</v>
      </c>
      <c r="B511" s="66" t="s">
        <v>481</v>
      </c>
      <c r="C511" s="66" t="s">
        <v>481</v>
      </c>
      <c r="D511" s="66" t="s">
        <v>518</v>
      </c>
      <c r="E511" s="66" t="s">
        <v>469</v>
      </c>
      <c r="F511" s="67">
        <f>F513</f>
        <v>3630873</v>
      </c>
      <c r="G511" s="67">
        <f>G513</f>
        <v>0</v>
      </c>
      <c r="H511" s="67">
        <f>H513</f>
        <v>3630873</v>
      </c>
      <c r="I511" s="67">
        <f>I513</f>
        <v>3630873</v>
      </c>
    </row>
    <row r="512" spans="1:9" ht="37.5">
      <c r="A512" s="65" t="s">
        <v>512</v>
      </c>
      <c r="B512" s="66" t="s">
        <v>481</v>
      </c>
      <c r="C512" s="66" t="s">
        <v>481</v>
      </c>
      <c r="D512" s="66" t="s">
        <v>518</v>
      </c>
      <c r="E512" s="66" t="s">
        <v>252</v>
      </c>
      <c r="F512" s="67">
        <f>F513</f>
        <v>3630873</v>
      </c>
      <c r="G512" s="67">
        <f aca="true" t="shared" si="41" ref="F512:I513">G513</f>
        <v>0</v>
      </c>
      <c r="H512" s="67">
        <f t="shared" si="41"/>
        <v>3630873</v>
      </c>
      <c r="I512" s="67">
        <f t="shared" si="41"/>
        <v>3630873</v>
      </c>
    </row>
    <row r="513" spans="1:9" ht="18.75">
      <c r="A513" s="65" t="s">
        <v>258</v>
      </c>
      <c r="B513" s="66" t="s">
        <v>481</v>
      </c>
      <c r="C513" s="66" t="s">
        <v>481</v>
      </c>
      <c r="D513" s="66" t="s">
        <v>518</v>
      </c>
      <c r="E513" s="66" t="s">
        <v>254</v>
      </c>
      <c r="F513" s="67">
        <f t="shared" si="41"/>
        <v>3630873</v>
      </c>
      <c r="G513" s="67">
        <f t="shared" si="41"/>
        <v>0</v>
      </c>
      <c r="H513" s="67">
        <f t="shared" si="41"/>
        <v>3630873</v>
      </c>
      <c r="I513" s="67">
        <f t="shared" si="41"/>
        <v>3630873</v>
      </c>
    </row>
    <row r="514" spans="1:9" ht="56.25">
      <c r="A514" s="65" t="s">
        <v>259</v>
      </c>
      <c r="B514" s="66" t="s">
        <v>481</v>
      </c>
      <c r="C514" s="66" t="s">
        <v>481</v>
      </c>
      <c r="D514" s="66" t="s">
        <v>518</v>
      </c>
      <c r="E514" s="66" t="s">
        <v>255</v>
      </c>
      <c r="F514" s="67">
        <f>'приложение № 4'!G495</f>
        <v>3630873</v>
      </c>
      <c r="G514" s="67">
        <f>'приложение № 4'!H495</f>
        <v>0</v>
      </c>
      <c r="H514" s="67">
        <f>'приложение № 4'!I495</f>
        <v>3630873</v>
      </c>
      <c r="I514" s="67">
        <f>'приложение № 4'!J495</f>
        <v>3630873</v>
      </c>
    </row>
    <row r="515" spans="1:9" ht="18.75">
      <c r="A515" s="1" t="s">
        <v>0</v>
      </c>
      <c r="B515" s="11" t="s">
        <v>481</v>
      </c>
      <c r="C515" s="11" t="s">
        <v>481</v>
      </c>
      <c r="D515" s="11" t="s">
        <v>1</v>
      </c>
      <c r="E515" s="11" t="s">
        <v>469</v>
      </c>
      <c r="F515" s="109">
        <f>F516+F519</f>
        <v>0</v>
      </c>
      <c r="G515" s="109">
        <f>G516+G519</f>
        <v>3654500</v>
      </c>
      <c r="H515" s="109">
        <f>H516+H519</f>
        <v>3654500</v>
      </c>
      <c r="I515" s="109">
        <f>I516+I519</f>
        <v>3654500</v>
      </c>
    </row>
    <row r="516" spans="1:9" ht="18.75">
      <c r="A516" s="1" t="s">
        <v>343</v>
      </c>
      <c r="B516" s="11" t="s">
        <v>481</v>
      </c>
      <c r="C516" s="11" t="s">
        <v>481</v>
      </c>
      <c r="D516" s="11" t="s">
        <v>1</v>
      </c>
      <c r="E516" s="11" t="s">
        <v>252</v>
      </c>
      <c r="F516" s="109">
        <f aca="true" t="shared" si="42" ref="F516:I517">F517</f>
        <v>0</v>
      </c>
      <c r="G516" s="109">
        <f t="shared" si="42"/>
        <v>1464610</v>
      </c>
      <c r="H516" s="109">
        <f t="shared" si="42"/>
        <v>1464610</v>
      </c>
      <c r="I516" s="109">
        <f t="shared" si="42"/>
        <v>1464610</v>
      </c>
    </row>
    <row r="517" spans="1:9" ht="18.75">
      <c r="A517" s="12" t="s">
        <v>513</v>
      </c>
      <c r="B517" s="11" t="s">
        <v>481</v>
      </c>
      <c r="C517" s="11" t="s">
        <v>481</v>
      </c>
      <c r="D517" s="11" t="s">
        <v>1</v>
      </c>
      <c r="E517" s="11" t="s">
        <v>510</v>
      </c>
      <c r="F517" s="109">
        <f t="shared" si="42"/>
        <v>0</v>
      </c>
      <c r="G517" s="109">
        <f t="shared" si="42"/>
        <v>1464610</v>
      </c>
      <c r="H517" s="109">
        <f t="shared" si="42"/>
        <v>1464610</v>
      </c>
      <c r="I517" s="109">
        <f t="shared" si="42"/>
        <v>1464610</v>
      </c>
    </row>
    <row r="518" spans="1:9" ht="56.25">
      <c r="A518" s="12" t="s">
        <v>514</v>
      </c>
      <c r="B518" s="11" t="s">
        <v>481</v>
      </c>
      <c r="C518" s="11" t="s">
        <v>481</v>
      </c>
      <c r="D518" s="11" t="s">
        <v>1</v>
      </c>
      <c r="E518" s="11" t="s">
        <v>511</v>
      </c>
      <c r="F518" s="109">
        <f>'приложение № 4'!G499</f>
        <v>0</v>
      </c>
      <c r="G518" s="109">
        <f>'приложение № 4'!H499</f>
        <v>1464610</v>
      </c>
      <c r="H518" s="109">
        <f>'приложение № 4'!I499</f>
        <v>1464610</v>
      </c>
      <c r="I518" s="109">
        <f>'приложение № 4'!J499</f>
        <v>1464610</v>
      </c>
    </row>
    <row r="519" spans="1:9" ht="18.75">
      <c r="A519" s="12" t="s">
        <v>258</v>
      </c>
      <c r="B519" s="11" t="s">
        <v>481</v>
      </c>
      <c r="C519" s="11" t="s">
        <v>481</v>
      </c>
      <c r="D519" s="11" t="s">
        <v>1</v>
      </c>
      <c r="E519" s="11" t="s">
        <v>254</v>
      </c>
      <c r="F519" s="109">
        <f>F520</f>
        <v>0</v>
      </c>
      <c r="G519" s="109">
        <f>G520</f>
        <v>2189890</v>
      </c>
      <c r="H519" s="109">
        <f>H520</f>
        <v>2189890</v>
      </c>
      <c r="I519" s="109">
        <f>I520</f>
        <v>2189890</v>
      </c>
    </row>
    <row r="520" spans="1:9" ht="56.25">
      <c r="A520" s="12" t="s">
        <v>259</v>
      </c>
      <c r="B520" s="11" t="s">
        <v>481</v>
      </c>
      <c r="C520" s="11" t="s">
        <v>481</v>
      </c>
      <c r="D520" s="11" t="s">
        <v>1</v>
      </c>
      <c r="E520" s="11" t="s">
        <v>255</v>
      </c>
      <c r="F520" s="109">
        <f>'приложение № 4'!G501</f>
        <v>0</v>
      </c>
      <c r="G520" s="109">
        <f>'приложение № 4'!H501</f>
        <v>2189890</v>
      </c>
      <c r="H520" s="109">
        <f>'приложение № 4'!I501</f>
        <v>2189890</v>
      </c>
      <c r="I520" s="109">
        <f>'приложение № 4'!J501</f>
        <v>2189890</v>
      </c>
    </row>
    <row r="521" spans="1:9" ht="37.5">
      <c r="A521" s="40" t="s">
        <v>33</v>
      </c>
      <c r="B521" s="11" t="s">
        <v>481</v>
      </c>
      <c r="C521" s="11" t="s">
        <v>481</v>
      </c>
      <c r="D521" s="11" t="s">
        <v>34</v>
      </c>
      <c r="E521" s="11" t="s">
        <v>469</v>
      </c>
      <c r="F521" s="114">
        <f aca="true" t="shared" si="43" ref="F521:I523">F522</f>
        <v>0</v>
      </c>
      <c r="G521" s="114">
        <f t="shared" si="43"/>
        <v>122697</v>
      </c>
      <c r="H521" s="114">
        <f t="shared" si="43"/>
        <v>122697</v>
      </c>
      <c r="I521" s="114">
        <f t="shared" si="43"/>
        <v>122697</v>
      </c>
    </row>
    <row r="522" spans="1:9" ht="37.5">
      <c r="A522" s="40" t="s">
        <v>512</v>
      </c>
      <c r="B522" s="11" t="s">
        <v>481</v>
      </c>
      <c r="C522" s="11" t="s">
        <v>481</v>
      </c>
      <c r="D522" s="11" t="s">
        <v>34</v>
      </c>
      <c r="E522" s="11" t="s">
        <v>252</v>
      </c>
      <c r="F522" s="114">
        <f t="shared" si="43"/>
        <v>0</v>
      </c>
      <c r="G522" s="114">
        <f t="shared" si="43"/>
        <v>122697</v>
      </c>
      <c r="H522" s="114">
        <f t="shared" si="43"/>
        <v>122697</v>
      </c>
      <c r="I522" s="114">
        <f t="shared" si="43"/>
        <v>122697</v>
      </c>
    </row>
    <row r="523" spans="1:9" ht="18.75">
      <c r="A523" s="40" t="s">
        <v>513</v>
      </c>
      <c r="B523" s="11" t="s">
        <v>481</v>
      </c>
      <c r="C523" s="11" t="s">
        <v>481</v>
      </c>
      <c r="D523" s="11" t="s">
        <v>34</v>
      </c>
      <c r="E523" s="11" t="s">
        <v>510</v>
      </c>
      <c r="F523" s="114">
        <f t="shared" si="43"/>
        <v>0</v>
      </c>
      <c r="G523" s="114">
        <f t="shared" si="43"/>
        <v>122697</v>
      </c>
      <c r="H523" s="114">
        <f t="shared" si="43"/>
        <v>122697</v>
      </c>
      <c r="I523" s="114">
        <f t="shared" si="43"/>
        <v>122697</v>
      </c>
    </row>
    <row r="524" spans="1:9" ht="56.25">
      <c r="A524" s="40" t="s">
        <v>514</v>
      </c>
      <c r="B524" s="11" t="s">
        <v>481</v>
      </c>
      <c r="C524" s="11" t="s">
        <v>481</v>
      </c>
      <c r="D524" s="11" t="s">
        <v>34</v>
      </c>
      <c r="E524" s="11" t="s">
        <v>511</v>
      </c>
      <c r="F524" s="114">
        <f>'приложение № 4'!G52</f>
        <v>0</v>
      </c>
      <c r="G524" s="114">
        <f>'приложение № 4'!H52</f>
        <v>122697</v>
      </c>
      <c r="H524" s="114">
        <f>'приложение № 4'!I52</f>
        <v>122697</v>
      </c>
      <c r="I524" s="114">
        <f>'приложение № 4'!J52</f>
        <v>122697</v>
      </c>
    </row>
    <row r="525" spans="1:9" ht="37.5">
      <c r="A525" s="40" t="s">
        <v>37</v>
      </c>
      <c r="B525" s="11" t="s">
        <v>481</v>
      </c>
      <c r="C525" s="11" t="s">
        <v>481</v>
      </c>
      <c r="D525" s="11" t="s">
        <v>38</v>
      </c>
      <c r="E525" s="11" t="s">
        <v>469</v>
      </c>
      <c r="F525" s="114">
        <f aca="true" t="shared" si="44" ref="F525:I528">F526</f>
        <v>0</v>
      </c>
      <c r="G525" s="114">
        <f t="shared" si="44"/>
        <v>68226</v>
      </c>
      <c r="H525" s="114">
        <f t="shared" si="44"/>
        <v>68226</v>
      </c>
      <c r="I525" s="114">
        <f t="shared" si="44"/>
        <v>68226</v>
      </c>
    </row>
    <row r="526" spans="1:9" ht="37.5">
      <c r="A526" s="40" t="s">
        <v>36</v>
      </c>
      <c r="B526" s="11" t="s">
        <v>481</v>
      </c>
      <c r="C526" s="11" t="s">
        <v>481</v>
      </c>
      <c r="D526" s="11" t="s">
        <v>35</v>
      </c>
      <c r="E526" s="11" t="s">
        <v>469</v>
      </c>
      <c r="F526" s="114">
        <f t="shared" si="44"/>
        <v>0</v>
      </c>
      <c r="G526" s="114">
        <f t="shared" si="44"/>
        <v>68226</v>
      </c>
      <c r="H526" s="114">
        <f t="shared" si="44"/>
        <v>68226</v>
      </c>
      <c r="I526" s="114">
        <f t="shared" si="44"/>
        <v>68226</v>
      </c>
    </row>
    <row r="527" spans="1:9" ht="37.5">
      <c r="A527" s="40" t="s">
        <v>512</v>
      </c>
      <c r="B527" s="11" t="s">
        <v>481</v>
      </c>
      <c r="C527" s="11" t="s">
        <v>481</v>
      </c>
      <c r="D527" s="11" t="s">
        <v>35</v>
      </c>
      <c r="E527" s="11" t="s">
        <v>252</v>
      </c>
      <c r="F527" s="114">
        <f t="shared" si="44"/>
        <v>0</v>
      </c>
      <c r="G527" s="114">
        <f t="shared" si="44"/>
        <v>68226</v>
      </c>
      <c r="H527" s="114">
        <f t="shared" si="44"/>
        <v>68226</v>
      </c>
      <c r="I527" s="114">
        <f t="shared" si="44"/>
        <v>68226</v>
      </c>
    </row>
    <row r="528" spans="1:9" ht="18.75">
      <c r="A528" s="40" t="s">
        <v>513</v>
      </c>
      <c r="B528" s="11" t="s">
        <v>481</v>
      </c>
      <c r="C528" s="11" t="s">
        <v>481</v>
      </c>
      <c r="D528" s="11" t="s">
        <v>35</v>
      </c>
      <c r="E528" s="11" t="s">
        <v>510</v>
      </c>
      <c r="F528" s="114">
        <f t="shared" si="44"/>
        <v>0</v>
      </c>
      <c r="G528" s="114">
        <f t="shared" si="44"/>
        <v>68226</v>
      </c>
      <c r="H528" s="114">
        <f t="shared" si="44"/>
        <v>68226</v>
      </c>
      <c r="I528" s="114">
        <f t="shared" si="44"/>
        <v>68226</v>
      </c>
    </row>
    <row r="529" spans="1:9" ht="56.25">
      <c r="A529" s="40" t="s">
        <v>514</v>
      </c>
      <c r="B529" s="11" t="s">
        <v>481</v>
      </c>
      <c r="C529" s="11" t="s">
        <v>481</v>
      </c>
      <c r="D529" s="11" t="s">
        <v>35</v>
      </c>
      <c r="E529" s="11" t="s">
        <v>511</v>
      </c>
      <c r="F529" s="114">
        <f>'приложение № 4'!G57</f>
        <v>0</v>
      </c>
      <c r="G529" s="114">
        <f>'приложение № 4'!H57</f>
        <v>68226</v>
      </c>
      <c r="H529" s="114">
        <f>'приложение № 4'!I57</f>
        <v>68226</v>
      </c>
      <c r="I529" s="114">
        <f>'приложение № 4'!J57</f>
        <v>68226</v>
      </c>
    </row>
    <row r="530" spans="1:9" ht="18.75">
      <c r="A530" s="1" t="s">
        <v>369</v>
      </c>
      <c r="B530" s="11" t="s">
        <v>481</v>
      </c>
      <c r="C530" s="11" t="s">
        <v>481</v>
      </c>
      <c r="D530" s="13" t="s">
        <v>111</v>
      </c>
      <c r="E530" s="13" t="s">
        <v>469</v>
      </c>
      <c r="F530" s="67">
        <f>F531</f>
        <v>0</v>
      </c>
      <c r="G530" s="67">
        <f aca="true" t="shared" si="45" ref="F530:I531">G531</f>
        <v>86000</v>
      </c>
      <c r="H530" s="67">
        <f t="shared" si="45"/>
        <v>86000</v>
      </c>
      <c r="I530" s="67">
        <f t="shared" si="45"/>
        <v>86000</v>
      </c>
    </row>
    <row r="531" spans="1:9" ht="18.75">
      <c r="A531" s="1" t="s">
        <v>380</v>
      </c>
      <c r="B531" s="11" t="s">
        <v>481</v>
      </c>
      <c r="C531" s="11" t="s">
        <v>481</v>
      </c>
      <c r="D531" s="13" t="s">
        <v>113</v>
      </c>
      <c r="E531" s="11" t="s">
        <v>469</v>
      </c>
      <c r="F531" s="67">
        <f t="shared" si="45"/>
        <v>0</v>
      </c>
      <c r="G531" s="67">
        <f t="shared" si="45"/>
        <v>86000</v>
      </c>
      <c r="H531" s="67">
        <f t="shared" si="45"/>
        <v>86000</v>
      </c>
      <c r="I531" s="67">
        <f t="shared" si="45"/>
        <v>86000</v>
      </c>
    </row>
    <row r="532" spans="1:9" ht="37.5">
      <c r="A532" s="1" t="s">
        <v>315</v>
      </c>
      <c r="B532" s="11" t="s">
        <v>481</v>
      </c>
      <c r="C532" s="11" t="s">
        <v>481</v>
      </c>
      <c r="D532" s="13" t="s">
        <v>113</v>
      </c>
      <c r="E532" s="11" t="s">
        <v>314</v>
      </c>
      <c r="F532" s="67">
        <f>'приложение № 4'!G1046</f>
        <v>0</v>
      </c>
      <c r="G532" s="67">
        <f>'приложение № 4'!H1046</f>
        <v>86000</v>
      </c>
      <c r="H532" s="67">
        <f>'приложение № 4'!I1046</f>
        <v>86000</v>
      </c>
      <c r="I532" s="67">
        <f>'приложение № 4'!J1046</f>
        <v>86000</v>
      </c>
    </row>
    <row r="533" spans="1:9" ht="18.75">
      <c r="A533" s="69" t="s">
        <v>253</v>
      </c>
      <c r="B533" s="66" t="s">
        <v>481</v>
      </c>
      <c r="C533" s="66" t="s">
        <v>481</v>
      </c>
      <c r="D533" s="66" t="s">
        <v>489</v>
      </c>
      <c r="E533" s="76" t="s">
        <v>469</v>
      </c>
      <c r="F533" s="67">
        <f>F536+F534+F543</f>
        <v>19826059</v>
      </c>
      <c r="G533" s="67">
        <f>G536+G534+G543</f>
        <v>-6170642.449999999</v>
      </c>
      <c r="H533" s="67">
        <f>H536+H534+H543</f>
        <v>13655416.55</v>
      </c>
      <c r="I533" s="67">
        <f>I536+I534+I543</f>
        <v>3068905.96</v>
      </c>
    </row>
    <row r="534" spans="1:9" ht="37.5">
      <c r="A534" s="69" t="s">
        <v>179</v>
      </c>
      <c r="B534" s="66" t="s">
        <v>481</v>
      </c>
      <c r="C534" s="66" t="s">
        <v>481</v>
      </c>
      <c r="D534" s="66" t="s">
        <v>180</v>
      </c>
      <c r="E534" s="68" t="s">
        <v>469</v>
      </c>
      <c r="F534" s="67">
        <f>F535</f>
        <v>200000</v>
      </c>
      <c r="G534" s="67">
        <f>G535</f>
        <v>0</v>
      </c>
      <c r="H534" s="67">
        <f>H535</f>
        <v>200000</v>
      </c>
      <c r="I534" s="67">
        <f>I535</f>
        <v>105810.56</v>
      </c>
    </row>
    <row r="535" spans="1:9" ht="18.75">
      <c r="A535" s="69" t="s">
        <v>313</v>
      </c>
      <c r="B535" s="66" t="s">
        <v>481</v>
      </c>
      <c r="C535" s="66" t="s">
        <v>481</v>
      </c>
      <c r="D535" s="66" t="s">
        <v>180</v>
      </c>
      <c r="E535" s="68" t="s">
        <v>312</v>
      </c>
      <c r="F535" s="67">
        <f>'приложение № 4'!G663</f>
        <v>200000</v>
      </c>
      <c r="G535" s="67">
        <f>'приложение № 4'!H663</f>
        <v>0</v>
      </c>
      <c r="H535" s="67">
        <f>'приложение № 4'!I663</f>
        <v>200000</v>
      </c>
      <c r="I535" s="67">
        <f>'приложение № 4'!J663</f>
        <v>105810.56</v>
      </c>
    </row>
    <row r="536" spans="1:9" ht="37.5">
      <c r="A536" s="69" t="s">
        <v>515</v>
      </c>
      <c r="B536" s="66" t="s">
        <v>481</v>
      </c>
      <c r="C536" s="66" t="s">
        <v>481</v>
      </c>
      <c r="D536" s="66" t="s">
        <v>327</v>
      </c>
      <c r="E536" s="76" t="s">
        <v>469</v>
      </c>
      <c r="F536" s="67">
        <f>F537</f>
        <v>257500</v>
      </c>
      <c r="G536" s="67">
        <f>G537</f>
        <v>152200</v>
      </c>
      <c r="H536" s="67">
        <f>H537</f>
        <v>409700</v>
      </c>
      <c r="I536" s="67">
        <f>I537</f>
        <v>409075</v>
      </c>
    </row>
    <row r="537" spans="1:9" ht="37.5">
      <c r="A537" s="65" t="s">
        <v>512</v>
      </c>
      <c r="B537" s="66" t="s">
        <v>481</v>
      </c>
      <c r="C537" s="66" t="s">
        <v>481</v>
      </c>
      <c r="D537" s="66" t="s">
        <v>327</v>
      </c>
      <c r="E537" s="76" t="s">
        <v>252</v>
      </c>
      <c r="F537" s="67">
        <f>F538+F541</f>
        <v>257500</v>
      </c>
      <c r="G537" s="67">
        <f>G538+G541</f>
        <v>152200</v>
      </c>
      <c r="H537" s="67">
        <f>H538+H541</f>
        <v>409700</v>
      </c>
      <c r="I537" s="67">
        <f>I538+I541</f>
        <v>409075</v>
      </c>
    </row>
    <row r="538" spans="1:9" ht="18.75">
      <c r="A538" s="40" t="s">
        <v>513</v>
      </c>
      <c r="B538" s="11" t="s">
        <v>481</v>
      </c>
      <c r="C538" s="11" t="s">
        <v>481</v>
      </c>
      <c r="D538" s="11" t="s">
        <v>327</v>
      </c>
      <c r="E538" s="11" t="s">
        <v>510</v>
      </c>
      <c r="F538" s="67">
        <f>F539+F540</f>
        <v>0</v>
      </c>
      <c r="G538" s="67">
        <f>G539+G540</f>
        <v>152200</v>
      </c>
      <c r="H538" s="67">
        <f>H539+H540</f>
        <v>152200</v>
      </c>
      <c r="I538" s="67">
        <f>I539+I540</f>
        <v>152200</v>
      </c>
    </row>
    <row r="539" spans="1:9" ht="56.25">
      <c r="A539" s="40" t="s">
        <v>514</v>
      </c>
      <c r="B539" s="11" t="s">
        <v>481</v>
      </c>
      <c r="C539" s="11" t="s">
        <v>481</v>
      </c>
      <c r="D539" s="11" t="s">
        <v>327</v>
      </c>
      <c r="E539" s="11" t="s">
        <v>511</v>
      </c>
      <c r="F539" s="67">
        <f>'приложение № 4'!G62+'приложение № 4'!G136</f>
        <v>0</v>
      </c>
      <c r="G539" s="67">
        <f>'приложение № 4'!H62+'приложение № 4'!H136</f>
        <v>41700</v>
      </c>
      <c r="H539" s="67">
        <f>'приложение № 4'!I62+'приложение № 4'!I136</f>
        <v>41700</v>
      </c>
      <c r="I539" s="67">
        <f>'приложение № 4'!J62+'приложение № 4'!J136</f>
        <v>41700</v>
      </c>
    </row>
    <row r="540" spans="1:9" ht="18.75">
      <c r="A540" s="12" t="s">
        <v>257</v>
      </c>
      <c r="B540" s="11" t="s">
        <v>481</v>
      </c>
      <c r="C540" s="11" t="s">
        <v>481</v>
      </c>
      <c r="D540" s="11" t="s">
        <v>327</v>
      </c>
      <c r="E540" s="8" t="s">
        <v>516</v>
      </c>
      <c r="F540" s="67">
        <f>'приложение № 4'!G506</f>
        <v>0</v>
      </c>
      <c r="G540" s="67">
        <f>'приложение № 4'!H506</f>
        <v>110500</v>
      </c>
      <c r="H540" s="67">
        <f>'приложение № 4'!I506</f>
        <v>110500</v>
      </c>
      <c r="I540" s="67">
        <f>'приложение № 4'!J506</f>
        <v>110500</v>
      </c>
    </row>
    <row r="541" spans="1:9" ht="18.75">
      <c r="A541" s="65" t="s">
        <v>258</v>
      </c>
      <c r="B541" s="66" t="s">
        <v>481</v>
      </c>
      <c r="C541" s="66" t="s">
        <v>481</v>
      </c>
      <c r="D541" s="66" t="s">
        <v>327</v>
      </c>
      <c r="E541" s="66" t="s">
        <v>254</v>
      </c>
      <c r="F541" s="67">
        <f>F542</f>
        <v>257500</v>
      </c>
      <c r="G541" s="67">
        <f>G542</f>
        <v>0</v>
      </c>
      <c r="H541" s="67">
        <f>H542</f>
        <v>257500</v>
      </c>
      <c r="I541" s="67">
        <f>I542</f>
        <v>256875</v>
      </c>
    </row>
    <row r="542" spans="1:9" ht="18.75">
      <c r="A542" s="65" t="s">
        <v>260</v>
      </c>
      <c r="B542" s="66" t="s">
        <v>481</v>
      </c>
      <c r="C542" s="66" t="s">
        <v>481</v>
      </c>
      <c r="D542" s="66" t="s">
        <v>327</v>
      </c>
      <c r="E542" s="66" t="s">
        <v>256</v>
      </c>
      <c r="F542" s="67">
        <f>'приложение № 4'!G508</f>
        <v>257500</v>
      </c>
      <c r="G542" s="67">
        <f>'приложение № 4'!H508</f>
        <v>0</v>
      </c>
      <c r="H542" s="67">
        <f>'приложение № 4'!I508</f>
        <v>257500</v>
      </c>
      <c r="I542" s="67">
        <f>'приложение № 4'!J508</f>
        <v>256875</v>
      </c>
    </row>
    <row r="543" spans="1:9" ht="37.5">
      <c r="A543" s="69" t="s">
        <v>202</v>
      </c>
      <c r="B543" s="66" t="s">
        <v>481</v>
      </c>
      <c r="C543" s="66" t="s">
        <v>481</v>
      </c>
      <c r="D543" s="66" t="s">
        <v>114</v>
      </c>
      <c r="E543" s="76" t="s">
        <v>469</v>
      </c>
      <c r="F543" s="67">
        <f>F544</f>
        <v>19368559</v>
      </c>
      <c r="G543" s="67">
        <f>G544</f>
        <v>-6322842.449999999</v>
      </c>
      <c r="H543" s="67">
        <f>H544</f>
        <v>13045716.55</v>
      </c>
      <c r="I543" s="67">
        <f>I544</f>
        <v>2554020.4</v>
      </c>
    </row>
    <row r="544" spans="1:9" ht="18.75">
      <c r="A544" s="1" t="s">
        <v>313</v>
      </c>
      <c r="B544" s="66" t="s">
        <v>481</v>
      </c>
      <c r="C544" s="66" t="s">
        <v>481</v>
      </c>
      <c r="D544" s="66" t="s">
        <v>114</v>
      </c>
      <c r="E544" s="76" t="s">
        <v>312</v>
      </c>
      <c r="F544" s="67">
        <f>'приложение № 4'!G1049</f>
        <v>19368559</v>
      </c>
      <c r="G544" s="67">
        <f>'приложение № 4'!H1049</f>
        <v>-6322842.449999999</v>
      </c>
      <c r="H544" s="67">
        <f>'приложение № 4'!I1049</f>
        <v>13045716.55</v>
      </c>
      <c r="I544" s="67">
        <f>'приложение № 4'!J1049</f>
        <v>2554020.4</v>
      </c>
    </row>
    <row r="545" spans="1:9" ht="18.75">
      <c r="A545" s="65" t="s">
        <v>435</v>
      </c>
      <c r="B545" s="66" t="s">
        <v>481</v>
      </c>
      <c r="C545" s="66" t="s">
        <v>493</v>
      </c>
      <c r="D545" s="66" t="s">
        <v>468</v>
      </c>
      <c r="E545" s="66" t="s">
        <v>469</v>
      </c>
      <c r="F545" s="67">
        <f>F546+F555+F564+F569+F581+F586</f>
        <v>49135599</v>
      </c>
      <c r="G545" s="67">
        <f>G546+G555+G564+G569+G581+G586</f>
        <v>516970.2099999979</v>
      </c>
      <c r="H545" s="67">
        <f>H546+H555+H564+H569+H581+H586</f>
        <v>49652569.21</v>
      </c>
      <c r="I545" s="67">
        <f>I546+I555+I564+I569+I581+I586</f>
        <v>49632959.339999996</v>
      </c>
    </row>
    <row r="546" spans="1:9" ht="37.5">
      <c r="A546" s="65" t="s">
        <v>473</v>
      </c>
      <c r="B546" s="66" t="s">
        <v>481</v>
      </c>
      <c r="C546" s="66" t="s">
        <v>493</v>
      </c>
      <c r="D546" s="66" t="s">
        <v>446</v>
      </c>
      <c r="E546" s="66" t="s">
        <v>469</v>
      </c>
      <c r="F546" s="67">
        <f>F547</f>
        <v>14125303</v>
      </c>
      <c r="G546" s="67">
        <f>G547</f>
        <v>911217.9699999993</v>
      </c>
      <c r="H546" s="67">
        <f>H547</f>
        <v>15036520.969999999</v>
      </c>
      <c r="I546" s="67">
        <f>I547</f>
        <v>15035911.1</v>
      </c>
    </row>
    <row r="547" spans="1:9" ht="18.75">
      <c r="A547" s="65" t="s">
        <v>459</v>
      </c>
      <c r="B547" s="66" t="s">
        <v>481</v>
      </c>
      <c r="C547" s="66" t="s">
        <v>493</v>
      </c>
      <c r="D547" s="66" t="s">
        <v>479</v>
      </c>
      <c r="E547" s="66" t="s">
        <v>469</v>
      </c>
      <c r="F547" s="67">
        <f>F548+F553</f>
        <v>14125303</v>
      </c>
      <c r="G547" s="67">
        <f>G548+G553</f>
        <v>911217.9699999993</v>
      </c>
      <c r="H547" s="67">
        <f>H548+H553</f>
        <v>15036520.969999999</v>
      </c>
      <c r="I547" s="67">
        <f>I548+I553</f>
        <v>15035911.1</v>
      </c>
    </row>
    <row r="548" spans="1:9" ht="18.75">
      <c r="A548" s="65" t="s">
        <v>403</v>
      </c>
      <c r="B548" s="68" t="s">
        <v>481</v>
      </c>
      <c r="C548" s="68" t="s">
        <v>493</v>
      </c>
      <c r="D548" s="66" t="s">
        <v>115</v>
      </c>
      <c r="E548" s="68" t="s">
        <v>469</v>
      </c>
      <c r="F548" s="67">
        <f>F549+F550+F551</f>
        <v>10421703</v>
      </c>
      <c r="G548" s="67">
        <f>G549+G550+G551</f>
        <v>911217.9699999993</v>
      </c>
      <c r="H548" s="67">
        <f>H549+H550+H551</f>
        <v>11332920.969999999</v>
      </c>
      <c r="I548" s="67">
        <f>I549+I550+I551</f>
        <v>11332311.1</v>
      </c>
    </row>
    <row r="549" spans="1:9" ht="56.25">
      <c r="A549" s="69" t="s">
        <v>534</v>
      </c>
      <c r="B549" s="68" t="s">
        <v>481</v>
      </c>
      <c r="C549" s="68" t="s">
        <v>493</v>
      </c>
      <c r="D549" s="66" t="s">
        <v>115</v>
      </c>
      <c r="E549" s="68" t="s">
        <v>311</v>
      </c>
      <c r="F549" s="67">
        <f>'приложение № 4'!G513</f>
        <v>10162289</v>
      </c>
      <c r="G549" s="67">
        <f>'приложение № 4'!H513</f>
        <v>1006887.7799999993</v>
      </c>
      <c r="H549" s="67">
        <f>'приложение № 4'!I513</f>
        <v>11169176.78</v>
      </c>
      <c r="I549" s="67">
        <f>'приложение № 4'!J513</f>
        <v>11168566.91</v>
      </c>
    </row>
    <row r="550" spans="1:9" ht="18.75">
      <c r="A550" s="69" t="s">
        <v>313</v>
      </c>
      <c r="B550" s="68" t="s">
        <v>481</v>
      </c>
      <c r="C550" s="68" t="s">
        <v>493</v>
      </c>
      <c r="D550" s="66" t="s">
        <v>115</v>
      </c>
      <c r="E550" s="68" t="s">
        <v>312</v>
      </c>
      <c r="F550" s="67">
        <f>'приложение № 4'!G514</f>
        <v>257191</v>
      </c>
      <c r="G550" s="67">
        <f>'приложение № 4'!H514</f>
        <v>-94246.81</v>
      </c>
      <c r="H550" s="67">
        <f>'приложение № 4'!I514</f>
        <v>162944.19</v>
      </c>
      <c r="I550" s="67">
        <f>'приложение № 4'!J514</f>
        <v>162944.19</v>
      </c>
    </row>
    <row r="551" spans="1:9" ht="18.75">
      <c r="A551" s="69" t="s">
        <v>316</v>
      </c>
      <c r="B551" s="68" t="s">
        <v>481</v>
      </c>
      <c r="C551" s="68" t="s">
        <v>493</v>
      </c>
      <c r="D551" s="66" t="s">
        <v>115</v>
      </c>
      <c r="E551" s="68" t="s">
        <v>317</v>
      </c>
      <c r="F551" s="67">
        <f>F552</f>
        <v>2223</v>
      </c>
      <c r="G551" s="67">
        <f>G552</f>
        <v>-1423</v>
      </c>
      <c r="H551" s="67">
        <f>H552</f>
        <v>800</v>
      </c>
      <c r="I551" s="67">
        <f>I552</f>
        <v>800</v>
      </c>
    </row>
    <row r="552" spans="1:9" ht="18.75">
      <c r="A552" s="69" t="s">
        <v>251</v>
      </c>
      <c r="B552" s="68" t="s">
        <v>481</v>
      </c>
      <c r="C552" s="68" t="s">
        <v>493</v>
      </c>
      <c r="D552" s="66" t="s">
        <v>115</v>
      </c>
      <c r="E552" s="68" t="s">
        <v>318</v>
      </c>
      <c r="F552" s="67">
        <f>'приложение № 4'!G516</f>
        <v>2223</v>
      </c>
      <c r="G552" s="67">
        <f>'приложение № 4'!H516</f>
        <v>-1423</v>
      </c>
      <c r="H552" s="67">
        <f>'приложение № 4'!I516</f>
        <v>800</v>
      </c>
      <c r="I552" s="67">
        <f>'приложение № 4'!J516</f>
        <v>800</v>
      </c>
    </row>
    <row r="553" spans="1:9" ht="93.75">
      <c r="A553" s="23" t="s">
        <v>500</v>
      </c>
      <c r="B553" s="68" t="s">
        <v>481</v>
      </c>
      <c r="C553" s="68" t="s">
        <v>493</v>
      </c>
      <c r="D553" s="66" t="s">
        <v>360</v>
      </c>
      <c r="E553" s="68" t="s">
        <v>469</v>
      </c>
      <c r="F553" s="67">
        <f>F554</f>
        <v>3703600</v>
      </c>
      <c r="G553" s="67">
        <f>G554</f>
        <v>0</v>
      </c>
      <c r="H553" s="67">
        <f>H554</f>
        <v>3703600</v>
      </c>
      <c r="I553" s="67">
        <f>I554</f>
        <v>3703600</v>
      </c>
    </row>
    <row r="554" spans="1:9" ht="56.25">
      <c r="A554" s="69" t="s">
        <v>534</v>
      </c>
      <c r="B554" s="68" t="s">
        <v>481</v>
      </c>
      <c r="C554" s="68" t="s">
        <v>493</v>
      </c>
      <c r="D554" s="66" t="s">
        <v>360</v>
      </c>
      <c r="E554" s="68" t="s">
        <v>311</v>
      </c>
      <c r="F554" s="67">
        <f>'приложение № 4'!G518</f>
        <v>3703600</v>
      </c>
      <c r="G554" s="67">
        <f>'приложение № 4'!H518</f>
        <v>0</v>
      </c>
      <c r="H554" s="67">
        <f>'приложение № 4'!I518</f>
        <v>3703600</v>
      </c>
      <c r="I554" s="67">
        <f>'приложение № 4'!J518</f>
        <v>3703600</v>
      </c>
    </row>
    <row r="555" spans="1:9" ht="18.75" customHeight="1">
      <c r="A555" s="65" t="s">
        <v>436</v>
      </c>
      <c r="B555" s="66" t="s">
        <v>481</v>
      </c>
      <c r="C555" s="66" t="s">
        <v>493</v>
      </c>
      <c r="D555" s="66" t="s">
        <v>136</v>
      </c>
      <c r="E555" s="66" t="s">
        <v>469</v>
      </c>
      <c r="F555" s="67">
        <f>F556</f>
        <v>31997760</v>
      </c>
      <c r="G555" s="67">
        <f>G556</f>
        <v>-1308596.9400000013</v>
      </c>
      <c r="H555" s="67">
        <f>H556</f>
        <v>30689163.06</v>
      </c>
      <c r="I555" s="67">
        <f>I556</f>
        <v>30689163.06</v>
      </c>
    </row>
    <row r="556" spans="1:9" ht="18.75">
      <c r="A556" s="65" t="s">
        <v>411</v>
      </c>
      <c r="B556" s="66" t="s">
        <v>481</v>
      </c>
      <c r="C556" s="66" t="s">
        <v>493</v>
      </c>
      <c r="D556" s="66" t="s">
        <v>137</v>
      </c>
      <c r="E556" s="66" t="s">
        <v>469</v>
      </c>
      <c r="F556" s="67">
        <f>F557+F560</f>
        <v>31997760</v>
      </c>
      <c r="G556" s="67">
        <f>G557+G560</f>
        <v>-1308596.9400000013</v>
      </c>
      <c r="H556" s="67">
        <f>H557+H560</f>
        <v>30689163.06</v>
      </c>
      <c r="I556" s="67">
        <f>I557+I560</f>
        <v>30689163.06</v>
      </c>
    </row>
    <row r="557" spans="1:9" ht="37.5">
      <c r="A557" s="65" t="s">
        <v>512</v>
      </c>
      <c r="B557" s="66" t="s">
        <v>481</v>
      </c>
      <c r="C557" s="66" t="s">
        <v>493</v>
      </c>
      <c r="D557" s="66" t="s">
        <v>137</v>
      </c>
      <c r="E557" s="76" t="s">
        <v>252</v>
      </c>
      <c r="F557" s="67">
        <f>F558</f>
        <v>25069408</v>
      </c>
      <c r="G557" s="67">
        <f aca="true" t="shared" si="46" ref="F557:I558">G558</f>
        <v>-1308596.9400000013</v>
      </c>
      <c r="H557" s="67">
        <f t="shared" si="46"/>
        <v>23760811.06</v>
      </c>
      <c r="I557" s="67">
        <f t="shared" si="46"/>
        <v>23760811.06</v>
      </c>
    </row>
    <row r="558" spans="1:9" ht="18.75">
      <c r="A558" s="65" t="s">
        <v>513</v>
      </c>
      <c r="B558" s="66" t="s">
        <v>481</v>
      </c>
      <c r="C558" s="66" t="s">
        <v>493</v>
      </c>
      <c r="D558" s="66" t="s">
        <v>137</v>
      </c>
      <c r="E558" s="66" t="s">
        <v>510</v>
      </c>
      <c r="F558" s="67">
        <f t="shared" si="46"/>
        <v>25069408</v>
      </c>
      <c r="G558" s="67">
        <f t="shared" si="46"/>
        <v>-1308596.9400000013</v>
      </c>
      <c r="H558" s="67">
        <f t="shared" si="46"/>
        <v>23760811.06</v>
      </c>
      <c r="I558" s="67">
        <f t="shared" si="46"/>
        <v>23760811.06</v>
      </c>
    </row>
    <row r="559" spans="1:9" ht="56.25">
      <c r="A559" s="65" t="s">
        <v>514</v>
      </c>
      <c r="B559" s="66" t="s">
        <v>481</v>
      </c>
      <c r="C559" s="66" t="s">
        <v>493</v>
      </c>
      <c r="D559" s="66" t="s">
        <v>137</v>
      </c>
      <c r="E559" s="66" t="s">
        <v>511</v>
      </c>
      <c r="F559" s="67">
        <f>'приложение № 4'!G523</f>
        <v>25069408</v>
      </c>
      <c r="G559" s="67">
        <f>'приложение № 4'!H523</f>
        <v>-1308596.9400000013</v>
      </c>
      <c r="H559" s="67">
        <f>'приложение № 4'!I523</f>
        <v>23760811.06</v>
      </c>
      <c r="I559" s="67">
        <f>'приложение № 4'!J523</f>
        <v>23760811.06</v>
      </c>
    </row>
    <row r="560" spans="1:9" ht="93.75">
      <c r="A560" s="23" t="s">
        <v>500</v>
      </c>
      <c r="B560" s="66" t="s">
        <v>481</v>
      </c>
      <c r="C560" s="66" t="s">
        <v>493</v>
      </c>
      <c r="D560" s="66" t="s">
        <v>519</v>
      </c>
      <c r="E560" s="66" t="s">
        <v>469</v>
      </c>
      <c r="F560" s="67">
        <f>F561</f>
        <v>6928352</v>
      </c>
      <c r="G560" s="67">
        <f aca="true" t="shared" si="47" ref="F560:I562">G561</f>
        <v>0</v>
      </c>
      <c r="H560" s="67">
        <f t="shared" si="47"/>
        <v>6928352</v>
      </c>
      <c r="I560" s="67">
        <f t="shared" si="47"/>
        <v>6928352</v>
      </c>
    </row>
    <row r="561" spans="1:9" ht="37.5">
      <c r="A561" s="65" t="s">
        <v>512</v>
      </c>
      <c r="B561" s="66" t="s">
        <v>481</v>
      </c>
      <c r="C561" s="66" t="s">
        <v>493</v>
      </c>
      <c r="D561" s="66" t="s">
        <v>519</v>
      </c>
      <c r="E561" s="76" t="s">
        <v>252</v>
      </c>
      <c r="F561" s="67">
        <f t="shared" si="47"/>
        <v>6928352</v>
      </c>
      <c r="G561" s="67">
        <f t="shared" si="47"/>
        <v>0</v>
      </c>
      <c r="H561" s="67">
        <f t="shared" si="47"/>
        <v>6928352</v>
      </c>
      <c r="I561" s="67">
        <f t="shared" si="47"/>
        <v>6928352</v>
      </c>
    </row>
    <row r="562" spans="1:9" ht="18.75">
      <c r="A562" s="65" t="s">
        <v>513</v>
      </c>
      <c r="B562" s="66" t="s">
        <v>481</v>
      </c>
      <c r="C562" s="66" t="s">
        <v>493</v>
      </c>
      <c r="D562" s="66" t="s">
        <v>519</v>
      </c>
      <c r="E562" s="66" t="s">
        <v>510</v>
      </c>
      <c r="F562" s="67">
        <f t="shared" si="47"/>
        <v>6928352</v>
      </c>
      <c r="G562" s="67">
        <f t="shared" si="47"/>
        <v>0</v>
      </c>
      <c r="H562" s="67">
        <f t="shared" si="47"/>
        <v>6928352</v>
      </c>
      <c r="I562" s="67">
        <f t="shared" si="47"/>
        <v>6928352</v>
      </c>
    </row>
    <row r="563" spans="1:9" ht="56.25">
      <c r="A563" s="65" t="s">
        <v>514</v>
      </c>
      <c r="B563" s="66" t="s">
        <v>481</v>
      </c>
      <c r="C563" s="66" t="s">
        <v>493</v>
      </c>
      <c r="D563" s="66" t="s">
        <v>519</v>
      </c>
      <c r="E563" s="66" t="s">
        <v>511</v>
      </c>
      <c r="F563" s="67">
        <f>'приложение № 4'!G527</f>
        <v>6928352</v>
      </c>
      <c r="G563" s="67">
        <f>'приложение № 4'!H527</f>
        <v>0</v>
      </c>
      <c r="H563" s="67">
        <f>'приложение № 4'!I527</f>
        <v>6928352</v>
      </c>
      <c r="I563" s="67">
        <f>'приложение № 4'!J527</f>
        <v>6928352</v>
      </c>
    </row>
    <row r="564" spans="1:9" ht="18.75">
      <c r="A564" s="12" t="s">
        <v>53</v>
      </c>
      <c r="B564" s="11" t="s">
        <v>481</v>
      </c>
      <c r="C564" s="11" t="s">
        <v>493</v>
      </c>
      <c r="D564" s="11" t="s">
        <v>54</v>
      </c>
      <c r="E564" s="11" t="s">
        <v>469</v>
      </c>
      <c r="F564" s="109">
        <f>F565</f>
        <v>0</v>
      </c>
      <c r="G564" s="109">
        <f aca="true" t="shared" si="48" ref="F564:I567">G565</f>
        <v>100000</v>
      </c>
      <c r="H564" s="109">
        <f t="shared" si="48"/>
        <v>100000</v>
      </c>
      <c r="I564" s="109">
        <f t="shared" si="48"/>
        <v>100000</v>
      </c>
    </row>
    <row r="565" spans="1:9" ht="37.5">
      <c r="A565" s="12" t="s">
        <v>501</v>
      </c>
      <c r="B565" s="11" t="s">
        <v>481</v>
      </c>
      <c r="C565" s="11" t="s">
        <v>493</v>
      </c>
      <c r="D565" s="11" t="s">
        <v>502</v>
      </c>
      <c r="E565" s="11" t="s">
        <v>469</v>
      </c>
      <c r="F565" s="109">
        <f t="shared" si="48"/>
        <v>0</v>
      </c>
      <c r="G565" s="109">
        <f t="shared" si="48"/>
        <v>100000</v>
      </c>
      <c r="H565" s="109">
        <f t="shared" si="48"/>
        <v>100000</v>
      </c>
      <c r="I565" s="109">
        <f t="shared" si="48"/>
        <v>100000</v>
      </c>
    </row>
    <row r="566" spans="1:9" ht="37.5">
      <c r="A566" s="12" t="s">
        <v>512</v>
      </c>
      <c r="B566" s="11" t="s">
        <v>481</v>
      </c>
      <c r="C566" s="11" t="s">
        <v>493</v>
      </c>
      <c r="D566" s="11" t="s">
        <v>502</v>
      </c>
      <c r="E566" s="8" t="s">
        <v>252</v>
      </c>
      <c r="F566" s="109">
        <f t="shared" si="48"/>
        <v>0</v>
      </c>
      <c r="G566" s="109">
        <f t="shared" si="48"/>
        <v>100000</v>
      </c>
      <c r="H566" s="109">
        <f t="shared" si="48"/>
        <v>100000</v>
      </c>
      <c r="I566" s="109">
        <f t="shared" si="48"/>
        <v>100000</v>
      </c>
    </row>
    <row r="567" spans="1:9" ht="18.75">
      <c r="A567" s="12" t="s">
        <v>513</v>
      </c>
      <c r="B567" s="11" t="s">
        <v>481</v>
      </c>
      <c r="C567" s="11" t="s">
        <v>493</v>
      </c>
      <c r="D567" s="11" t="s">
        <v>502</v>
      </c>
      <c r="E567" s="11" t="s">
        <v>510</v>
      </c>
      <c r="F567" s="109">
        <f t="shared" si="48"/>
        <v>0</v>
      </c>
      <c r="G567" s="109">
        <f t="shared" si="48"/>
        <v>100000</v>
      </c>
      <c r="H567" s="109">
        <f t="shared" si="48"/>
        <v>100000</v>
      </c>
      <c r="I567" s="109">
        <f t="shared" si="48"/>
        <v>100000</v>
      </c>
    </row>
    <row r="568" spans="1:9" ht="18.75">
      <c r="A568" s="12" t="s">
        <v>257</v>
      </c>
      <c r="B568" s="11" t="s">
        <v>481</v>
      </c>
      <c r="C568" s="11" t="s">
        <v>493</v>
      </c>
      <c r="D568" s="11" t="s">
        <v>502</v>
      </c>
      <c r="E568" s="11" t="s">
        <v>516</v>
      </c>
      <c r="F568" s="67">
        <f>'приложение № 4'!G532</f>
        <v>0</v>
      </c>
      <c r="G568" s="67">
        <f>'приложение № 4'!H532</f>
        <v>100000</v>
      </c>
      <c r="H568" s="67">
        <f>'приложение № 4'!I532</f>
        <v>100000</v>
      </c>
      <c r="I568" s="67">
        <f>'приложение № 4'!J532</f>
        <v>100000</v>
      </c>
    </row>
    <row r="569" spans="1:9" ht="18.75">
      <c r="A569" s="69" t="s">
        <v>253</v>
      </c>
      <c r="B569" s="66" t="s">
        <v>481</v>
      </c>
      <c r="C569" s="66" t="s">
        <v>493</v>
      </c>
      <c r="D569" s="66" t="s">
        <v>489</v>
      </c>
      <c r="E569" s="76" t="s">
        <v>469</v>
      </c>
      <c r="F569" s="67">
        <f>F574+F576+F570</f>
        <v>3012536</v>
      </c>
      <c r="G569" s="67">
        <f>G574+G576+G570</f>
        <v>-331780.87</v>
      </c>
      <c r="H569" s="67">
        <f>H574+H576+H570</f>
        <v>2680755.13</v>
      </c>
      <c r="I569" s="67">
        <f>I574+I576+I570</f>
        <v>2661755.13</v>
      </c>
    </row>
    <row r="570" spans="1:9" ht="18.75">
      <c r="A570" s="69" t="s">
        <v>277</v>
      </c>
      <c r="B570" s="68" t="s">
        <v>481</v>
      </c>
      <c r="C570" s="68" t="s">
        <v>493</v>
      </c>
      <c r="D570" s="66" t="s">
        <v>329</v>
      </c>
      <c r="E570" s="68" t="s">
        <v>469</v>
      </c>
      <c r="F570" s="67">
        <f>F571</f>
        <v>453800</v>
      </c>
      <c r="G570" s="67">
        <f aca="true" t="shared" si="49" ref="F570:I572">G571</f>
        <v>0</v>
      </c>
      <c r="H570" s="67">
        <f t="shared" si="49"/>
        <v>453800</v>
      </c>
      <c r="I570" s="67">
        <f t="shared" si="49"/>
        <v>453800</v>
      </c>
    </row>
    <row r="571" spans="1:9" ht="37.5">
      <c r="A571" s="65" t="s">
        <v>512</v>
      </c>
      <c r="B571" s="68" t="s">
        <v>481</v>
      </c>
      <c r="C571" s="68" t="s">
        <v>493</v>
      </c>
      <c r="D571" s="66" t="s">
        <v>329</v>
      </c>
      <c r="E571" s="68" t="s">
        <v>252</v>
      </c>
      <c r="F571" s="67">
        <f t="shared" si="49"/>
        <v>453800</v>
      </c>
      <c r="G571" s="67">
        <f t="shared" si="49"/>
        <v>0</v>
      </c>
      <c r="H571" s="67">
        <f t="shared" si="49"/>
        <v>453800</v>
      </c>
      <c r="I571" s="67">
        <f t="shared" si="49"/>
        <v>453800</v>
      </c>
    </row>
    <row r="572" spans="1:9" ht="18.75">
      <c r="A572" s="65" t="s">
        <v>513</v>
      </c>
      <c r="B572" s="68" t="s">
        <v>481</v>
      </c>
      <c r="C572" s="68" t="s">
        <v>493</v>
      </c>
      <c r="D572" s="66" t="s">
        <v>329</v>
      </c>
      <c r="E572" s="68" t="s">
        <v>510</v>
      </c>
      <c r="F572" s="67">
        <f t="shared" si="49"/>
        <v>453800</v>
      </c>
      <c r="G572" s="67">
        <f t="shared" si="49"/>
        <v>0</v>
      </c>
      <c r="H572" s="67">
        <f t="shared" si="49"/>
        <v>453800</v>
      </c>
      <c r="I572" s="67">
        <f t="shared" si="49"/>
        <v>453800</v>
      </c>
    </row>
    <row r="573" spans="1:9" ht="56.25">
      <c r="A573" s="65" t="s">
        <v>514</v>
      </c>
      <c r="B573" s="68" t="s">
        <v>481</v>
      </c>
      <c r="C573" s="68" t="s">
        <v>493</v>
      </c>
      <c r="D573" s="66" t="s">
        <v>329</v>
      </c>
      <c r="E573" s="68" t="s">
        <v>511</v>
      </c>
      <c r="F573" s="67">
        <f>'приложение № 4'!G142</f>
        <v>453800</v>
      </c>
      <c r="G573" s="67">
        <f>'приложение № 4'!H142</f>
        <v>0</v>
      </c>
      <c r="H573" s="67">
        <f>'приложение № 4'!I142</f>
        <v>453800</v>
      </c>
      <c r="I573" s="67">
        <f>'приложение № 4'!J142</f>
        <v>453800</v>
      </c>
    </row>
    <row r="574" spans="1:9" ht="37.5">
      <c r="A574" s="69" t="s">
        <v>262</v>
      </c>
      <c r="B574" s="66" t="s">
        <v>481</v>
      </c>
      <c r="C574" s="66" t="s">
        <v>493</v>
      </c>
      <c r="D574" s="66" t="s">
        <v>321</v>
      </c>
      <c r="E574" s="76" t="s">
        <v>469</v>
      </c>
      <c r="F574" s="67">
        <f>F575</f>
        <v>19000</v>
      </c>
      <c r="G574" s="67">
        <f>G575</f>
        <v>0</v>
      </c>
      <c r="H574" s="67">
        <f>H575</f>
        <v>19000</v>
      </c>
      <c r="I574" s="67">
        <f>I575</f>
        <v>0</v>
      </c>
    </row>
    <row r="575" spans="1:9" ht="18.75">
      <c r="A575" s="69" t="s">
        <v>313</v>
      </c>
      <c r="B575" s="66" t="s">
        <v>481</v>
      </c>
      <c r="C575" s="66" t="s">
        <v>493</v>
      </c>
      <c r="D575" s="66" t="s">
        <v>321</v>
      </c>
      <c r="E575" s="76" t="s">
        <v>312</v>
      </c>
      <c r="F575" s="67">
        <f>'приложение № 4'!G535</f>
        <v>19000</v>
      </c>
      <c r="G575" s="67">
        <f>'приложение № 4'!H535</f>
        <v>0</v>
      </c>
      <c r="H575" s="67">
        <f>'приложение № 4'!I535</f>
        <v>19000</v>
      </c>
      <c r="I575" s="67">
        <f>'приложение № 4'!J535</f>
        <v>0</v>
      </c>
    </row>
    <row r="576" spans="1:9" ht="18.75">
      <c r="A576" s="69" t="s">
        <v>261</v>
      </c>
      <c r="B576" s="66" t="s">
        <v>481</v>
      </c>
      <c r="C576" s="66" t="s">
        <v>493</v>
      </c>
      <c r="D576" s="66" t="s">
        <v>106</v>
      </c>
      <c r="E576" s="76" t="s">
        <v>469</v>
      </c>
      <c r="F576" s="67">
        <f>F577+F578</f>
        <v>2539736</v>
      </c>
      <c r="G576" s="67">
        <f>G577+G578</f>
        <v>-331780.87</v>
      </c>
      <c r="H576" s="67">
        <f>H577+H578</f>
        <v>2207955.13</v>
      </c>
      <c r="I576" s="67">
        <f>I577+I578</f>
        <v>2207955.13</v>
      </c>
    </row>
    <row r="577" spans="1:9" ht="18.75">
      <c r="A577" s="69" t="s">
        <v>313</v>
      </c>
      <c r="B577" s="66" t="s">
        <v>481</v>
      </c>
      <c r="C577" s="66" t="s">
        <v>493</v>
      </c>
      <c r="D577" s="66" t="s">
        <v>106</v>
      </c>
      <c r="E577" s="76" t="s">
        <v>312</v>
      </c>
      <c r="F577" s="67">
        <f>'приложение № 4'!G537</f>
        <v>1114434</v>
      </c>
      <c r="G577" s="67">
        <f>'приложение № 4'!H537</f>
        <v>-74831.33999999997</v>
      </c>
      <c r="H577" s="67">
        <f>'приложение № 4'!I537</f>
        <v>1039602.66</v>
      </c>
      <c r="I577" s="67">
        <f>'приложение № 4'!J537</f>
        <v>1039602.66</v>
      </c>
    </row>
    <row r="578" spans="1:9" ht="37.5">
      <c r="A578" s="65" t="s">
        <v>512</v>
      </c>
      <c r="B578" s="66" t="s">
        <v>481</v>
      </c>
      <c r="C578" s="66" t="s">
        <v>493</v>
      </c>
      <c r="D578" s="66" t="s">
        <v>106</v>
      </c>
      <c r="E578" s="76" t="s">
        <v>252</v>
      </c>
      <c r="F578" s="67">
        <f>F579</f>
        <v>1425302</v>
      </c>
      <c r="G578" s="67">
        <f aca="true" t="shared" si="50" ref="F578:I579">G579</f>
        <v>-256949.53000000003</v>
      </c>
      <c r="H578" s="67">
        <f t="shared" si="50"/>
        <v>1168352.47</v>
      </c>
      <c r="I578" s="67">
        <f t="shared" si="50"/>
        <v>1168352.47</v>
      </c>
    </row>
    <row r="579" spans="1:9" ht="18.75">
      <c r="A579" s="65" t="s">
        <v>513</v>
      </c>
      <c r="B579" s="66" t="s">
        <v>481</v>
      </c>
      <c r="C579" s="66" t="s">
        <v>493</v>
      </c>
      <c r="D579" s="66" t="s">
        <v>106</v>
      </c>
      <c r="E579" s="66" t="s">
        <v>510</v>
      </c>
      <c r="F579" s="67">
        <f t="shared" si="50"/>
        <v>1425302</v>
      </c>
      <c r="G579" s="67">
        <f t="shared" si="50"/>
        <v>-256949.53000000003</v>
      </c>
      <c r="H579" s="67">
        <f t="shared" si="50"/>
        <v>1168352.47</v>
      </c>
      <c r="I579" s="67">
        <f t="shared" si="50"/>
        <v>1168352.47</v>
      </c>
    </row>
    <row r="580" spans="1:9" ht="18.75">
      <c r="A580" s="65" t="s">
        <v>257</v>
      </c>
      <c r="B580" s="66" t="s">
        <v>481</v>
      </c>
      <c r="C580" s="66" t="s">
        <v>493</v>
      </c>
      <c r="D580" s="66" t="s">
        <v>106</v>
      </c>
      <c r="E580" s="66" t="s">
        <v>516</v>
      </c>
      <c r="F580" s="67">
        <f>'приложение № 4'!G540</f>
        <v>1425302</v>
      </c>
      <c r="G580" s="67">
        <f>'приложение № 4'!H540</f>
        <v>-256949.53000000003</v>
      </c>
      <c r="H580" s="67">
        <f>'приложение № 4'!I540</f>
        <v>1168352.47</v>
      </c>
      <c r="I580" s="67">
        <f>'приложение № 4'!J540</f>
        <v>1168352.47</v>
      </c>
    </row>
    <row r="581" spans="1:9" ht="18.75">
      <c r="A581" s="40" t="s">
        <v>5</v>
      </c>
      <c r="B581" s="11" t="s">
        <v>481</v>
      </c>
      <c r="C581" s="11" t="s">
        <v>493</v>
      </c>
      <c r="D581" s="11" t="s">
        <v>10</v>
      </c>
      <c r="E581" s="13" t="s">
        <v>469</v>
      </c>
      <c r="F581" s="109">
        <f>F582+F584</f>
        <v>0</v>
      </c>
      <c r="G581" s="109">
        <f>G582+G584</f>
        <v>112066.55</v>
      </c>
      <c r="H581" s="109">
        <f>H582+H584</f>
        <v>112066.55</v>
      </c>
      <c r="I581" s="109">
        <f>I582+I584</f>
        <v>112066.55</v>
      </c>
    </row>
    <row r="582" spans="1:9" ht="18.75">
      <c r="A582" s="40" t="s">
        <v>17</v>
      </c>
      <c r="B582" s="11" t="s">
        <v>481</v>
      </c>
      <c r="C582" s="11" t="s">
        <v>493</v>
      </c>
      <c r="D582" s="11" t="s">
        <v>11</v>
      </c>
      <c r="E582" s="13" t="s">
        <v>469</v>
      </c>
      <c r="F582" s="109">
        <f>F583</f>
        <v>0</v>
      </c>
      <c r="G582" s="109">
        <f>G583</f>
        <v>76186.55</v>
      </c>
      <c r="H582" s="109">
        <f>H583</f>
        <v>76186.55</v>
      </c>
      <c r="I582" s="109">
        <f>I583</f>
        <v>76186.55</v>
      </c>
    </row>
    <row r="583" spans="1:9" ht="56.25">
      <c r="A583" s="1" t="s">
        <v>534</v>
      </c>
      <c r="B583" s="11" t="s">
        <v>481</v>
      </c>
      <c r="C583" s="11" t="s">
        <v>493</v>
      </c>
      <c r="D583" s="11" t="s">
        <v>11</v>
      </c>
      <c r="E583" s="13" t="s">
        <v>311</v>
      </c>
      <c r="F583" s="109">
        <f>'приложение № 4'!G543</f>
        <v>0</v>
      </c>
      <c r="G583" s="109">
        <f>'приложение № 4'!H543</f>
        <v>76186.55</v>
      </c>
      <c r="H583" s="109">
        <f>'приложение № 4'!I543</f>
        <v>76186.55</v>
      </c>
      <c r="I583" s="109">
        <f>'приложение № 4'!J543</f>
        <v>76186.55</v>
      </c>
    </row>
    <row r="584" spans="1:9" ht="37.5">
      <c r="A584" s="40" t="s">
        <v>18</v>
      </c>
      <c r="B584" s="11" t="s">
        <v>481</v>
      </c>
      <c r="C584" s="11" t="s">
        <v>493</v>
      </c>
      <c r="D584" s="11" t="s">
        <v>12</v>
      </c>
      <c r="E584" s="13" t="s">
        <v>469</v>
      </c>
      <c r="F584" s="109">
        <f>F585</f>
        <v>0</v>
      </c>
      <c r="G584" s="109">
        <f>G585</f>
        <v>35880</v>
      </c>
      <c r="H584" s="109">
        <f>H585</f>
        <v>35880</v>
      </c>
      <c r="I584" s="109">
        <f>I585</f>
        <v>35880</v>
      </c>
    </row>
    <row r="585" spans="1:9" ht="18.75">
      <c r="A585" s="40" t="s">
        <v>313</v>
      </c>
      <c r="B585" s="11" t="s">
        <v>481</v>
      </c>
      <c r="C585" s="11" t="s">
        <v>493</v>
      </c>
      <c r="D585" s="11" t="s">
        <v>12</v>
      </c>
      <c r="E585" s="13" t="s">
        <v>312</v>
      </c>
      <c r="F585" s="67">
        <f>'приложение № 4'!G545</f>
        <v>0</v>
      </c>
      <c r="G585" s="67">
        <f>'приложение № 4'!H545</f>
        <v>35880</v>
      </c>
      <c r="H585" s="67">
        <f>'приложение № 4'!I545</f>
        <v>35880</v>
      </c>
      <c r="I585" s="67">
        <f>'приложение № 4'!J545</f>
        <v>35880</v>
      </c>
    </row>
    <row r="586" spans="1:9" ht="76.5" customHeight="1">
      <c r="A586" s="12" t="s">
        <v>79</v>
      </c>
      <c r="B586" s="11" t="s">
        <v>481</v>
      </c>
      <c r="C586" s="11" t="s">
        <v>493</v>
      </c>
      <c r="D586" s="11" t="s">
        <v>80</v>
      </c>
      <c r="E586" s="8" t="s">
        <v>469</v>
      </c>
      <c r="F586" s="67">
        <f>F587</f>
        <v>0</v>
      </c>
      <c r="G586" s="67">
        <f aca="true" t="shared" si="51" ref="F586:I588">G587</f>
        <v>1034063.5</v>
      </c>
      <c r="H586" s="67">
        <f t="shared" si="51"/>
        <v>1034063.5</v>
      </c>
      <c r="I586" s="67">
        <f t="shared" si="51"/>
        <v>1034063.5</v>
      </c>
    </row>
    <row r="587" spans="1:9" ht="37.5">
      <c r="A587" s="12" t="s">
        <v>512</v>
      </c>
      <c r="B587" s="11" t="s">
        <v>481</v>
      </c>
      <c r="C587" s="11" t="s">
        <v>493</v>
      </c>
      <c r="D587" s="11" t="s">
        <v>80</v>
      </c>
      <c r="E587" s="8" t="s">
        <v>252</v>
      </c>
      <c r="F587" s="67">
        <f t="shared" si="51"/>
        <v>0</v>
      </c>
      <c r="G587" s="67">
        <f t="shared" si="51"/>
        <v>1034063.5</v>
      </c>
      <c r="H587" s="67">
        <f t="shared" si="51"/>
        <v>1034063.5</v>
      </c>
      <c r="I587" s="67">
        <f t="shared" si="51"/>
        <v>1034063.5</v>
      </c>
    </row>
    <row r="588" spans="1:9" ht="18.75">
      <c r="A588" s="12" t="s">
        <v>513</v>
      </c>
      <c r="B588" s="11" t="s">
        <v>481</v>
      </c>
      <c r="C588" s="11" t="s">
        <v>493</v>
      </c>
      <c r="D588" s="11" t="s">
        <v>80</v>
      </c>
      <c r="E588" s="11" t="s">
        <v>510</v>
      </c>
      <c r="F588" s="67">
        <f t="shared" si="51"/>
        <v>0</v>
      </c>
      <c r="G588" s="67">
        <f t="shared" si="51"/>
        <v>1034063.5</v>
      </c>
      <c r="H588" s="67">
        <f t="shared" si="51"/>
        <v>1034063.5</v>
      </c>
      <c r="I588" s="67">
        <f t="shared" si="51"/>
        <v>1034063.5</v>
      </c>
    </row>
    <row r="589" spans="1:9" ht="56.25">
      <c r="A589" s="12" t="s">
        <v>514</v>
      </c>
      <c r="B589" s="11" t="s">
        <v>481</v>
      </c>
      <c r="C589" s="11" t="s">
        <v>493</v>
      </c>
      <c r="D589" s="11" t="s">
        <v>80</v>
      </c>
      <c r="E589" s="11" t="s">
        <v>511</v>
      </c>
      <c r="F589" s="67">
        <f>'приложение № 4'!G549</f>
        <v>0</v>
      </c>
      <c r="G589" s="67">
        <f>'приложение № 4'!H549</f>
        <v>1034063.5</v>
      </c>
      <c r="H589" s="67">
        <f>'приложение № 4'!I549</f>
        <v>1034063.5</v>
      </c>
      <c r="I589" s="67">
        <f>'приложение № 4'!J549</f>
        <v>1034063.5</v>
      </c>
    </row>
    <row r="590" spans="1:9" ht="18.75">
      <c r="A590" s="29" t="s">
        <v>331</v>
      </c>
      <c r="B590" s="25" t="s">
        <v>416</v>
      </c>
      <c r="C590" s="30" t="s">
        <v>467</v>
      </c>
      <c r="D590" s="30" t="s">
        <v>468</v>
      </c>
      <c r="E590" s="30" t="s">
        <v>469</v>
      </c>
      <c r="F590" s="37">
        <f>F591+F630</f>
        <v>119731927</v>
      </c>
      <c r="G590" s="37">
        <f>G591+G630</f>
        <v>2984652.5800000024</v>
      </c>
      <c r="H590" s="37">
        <f>H591+H630</f>
        <v>122716579.58</v>
      </c>
      <c r="I590" s="37">
        <f>I591+I630</f>
        <v>122237278.72</v>
      </c>
    </row>
    <row r="591" spans="1:9" ht="18.75">
      <c r="A591" s="75" t="s">
        <v>439</v>
      </c>
      <c r="B591" s="66" t="s">
        <v>416</v>
      </c>
      <c r="C591" s="76" t="s">
        <v>460</v>
      </c>
      <c r="D591" s="76" t="s">
        <v>468</v>
      </c>
      <c r="E591" s="76" t="s">
        <v>469</v>
      </c>
      <c r="F591" s="111">
        <f>F592+F601+F610+F622+F619+F625</f>
        <v>110424702</v>
      </c>
      <c r="G591" s="111">
        <f>G592+G601+G610+G622+G619+G625</f>
        <v>300810.83000000234</v>
      </c>
      <c r="H591" s="111">
        <f>H592+H601+H610+H622+H619+H625</f>
        <v>110725512.83</v>
      </c>
      <c r="I591" s="111">
        <f>I592+I601+I610+I622+I619+I625</f>
        <v>110528681.15</v>
      </c>
    </row>
    <row r="592" spans="1:9" ht="18.75">
      <c r="A592" s="40" t="s">
        <v>194</v>
      </c>
      <c r="B592" s="66" t="s">
        <v>416</v>
      </c>
      <c r="C592" s="76" t="s">
        <v>460</v>
      </c>
      <c r="D592" s="76" t="s">
        <v>85</v>
      </c>
      <c r="E592" s="76" t="s">
        <v>469</v>
      </c>
      <c r="F592" s="111">
        <f>F593</f>
        <v>64865573</v>
      </c>
      <c r="G592" s="111">
        <f>G593</f>
        <v>249666.6700000018</v>
      </c>
      <c r="H592" s="111">
        <f>H593</f>
        <v>65115239.67</v>
      </c>
      <c r="I592" s="111">
        <f>I593</f>
        <v>65115239.67</v>
      </c>
    </row>
    <row r="593" spans="1:9" ht="18.75">
      <c r="A593" s="75" t="s">
        <v>411</v>
      </c>
      <c r="B593" s="66" t="s">
        <v>416</v>
      </c>
      <c r="C593" s="76" t="s">
        <v>460</v>
      </c>
      <c r="D593" s="76" t="s">
        <v>440</v>
      </c>
      <c r="E593" s="76" t="s">
        <v>469</v>
      </c>
      <c r="F593" s="111">
        <f>F594+F597</f>
        <v>64865573</v>
      </c>
      <c r="G593" s="111">
        <f>G594+G597</f>
        <v>249666.6700000018</v>
      </c>
      <c r="H593" s="111">
        <f>H594+H597</f>
        <v>65115239.67</v>
      </c>
      <c r="I593" s="111">
        <f>I594+I597</f>
        <v>65115239.67</v>
      </c>
    </row>
    <row r="594" spans="1:9" ht="37.5">
      <c r="A594" s="75" t="s">
        <v>512</v>
      </c>
      <c r="B594" s="66" t="s">
        <v>416</v>
      </c>
      <c r="C594" s="76" t="s">
        <v>460</v>
      </c>
      <c r="D594" s="76" t="s">
        <v>440</v>
      </c>
      <c r="E594" s="76" t="s">
        <v>252</v>
      </c>
      <c r="F594" s="111">
        <f>F595</f>
        <v>45837513</v>
      </c>
      <c r="G594" s="111">
        <f aca="true" t="shared" si="52" ref="F594:I595">G595</f>
        <v>249666.6700000018</v>
      </c>
      <c r="H594" s="111">
        <f t="shared" si="52"/>
        <v>46087179.67</v>
      </c>
      <c r="I594" s="111">
        <f t="shared" si="52"/>
        <v>46087179.67</v>
      </c>
    </row>
    <row r="595" spans="1:9" ht="18.75">
      <c r="A595" s="75" t="s">
        <v>513</v>
      </c>
      <c r="B595" s="66" t="s">
        <v>416</v>
      </c>
      <c r="C595" s="76" t="s">
        <v>460</v>
      </c>
      <c r="D595" s="76" t="s">
        <v>440</v>
      </c>
      <c r="E595" s="76" t="s">
        <v>510</v>
      </c>
      <c r="F595" s="111">
        <f t="shared" si="52"/>
        <v>45837513</v>
      </c>
      <c r="G595" s="111">
        <f t="shared" si="52"/>
        <v>249666.6700000018</v>
      </c>
      <c r="H595" s="111">
        <f t="shared" si="52"/>
        <v>46087179.67</v>
      </c>
      <c r="I595" s="111">
        <f t="shared" si="52"/>
        <v>46087179.67</v>
      </c>
    </row>
    <row r="596" spans="1:9" ht="56.25">
      <c r="A596" s="75" t="s">
        <v>514</v>
      </c>
      <c r="B596" s="66" t="s">
        <v>416</v>
      </c>
      <c r="C596" s="76" t="s">
        <v>460</v>
      </c>
      <c r="D596" s="76" t="s">
        <v>440</v>
      </c>
      <c r="E596" s="76" t="s">
        <v>511</v>
      </c>
      <c r="F596" s="111">
        <f>'приложение № 4'!G69</f>
        <v>45837513</v>
      </c>
      <c r="G596" s="111">
        <f>'приложение № 4'!H69</f>
        <v>249666.6700000018</v>
      </c>
      <c r="H596" s="111">
        <f>'приложение № 4'!I69</f>
        <v>46087179.67</v>
      </c>
      <c r="I596" s="111">
        <f>'приложение № 4'!J69</f>
        <v>46087179.67</v>
      </c>
    </row>
    <row r="597" spans="1:9" ht="75">
      <c r="A597" s="75" t="s">
        <v>302</v>
      </c>
      <c r="B597" s="66" t="s">
        <v>416</v>
      </c>
      <c r="C597" s="76" t="s">
        <v>460</v>
      </c>
      <c r="D597" s="76" t="s">
        <v>520</v>
      </c>
      <c r="E597" s="76" t="s">
        <v>469</v>
      </c>
      <c r="F597" s="111">
        <f>F598</f>
        <v>19028060</v>
      </c>
      <c r="G597" s="111">
        <f aca="true" t="shared" si="53" ref="F597:I599">G598</f>
        <v>0</v>
      </c>
      <c r="H597" s="111">
        <f t="shared" si="53"/>
        <v>19028060</v>
      </c>
      <c r="I597" s="111">
        <f t="shared" si="53"/>
        <v>19028060</v>
      </c>
    </row>
    <row r="598" spans="1:9" ht="37.5">
      <c r="A598" s="75" t="s">
        <v>512</v>
      </c>
      <c r="B598" s="66" t="s">
        <v>416</v>
      </c>
      <c r="C598" s="76" t="s">
        <v>460</v>
      </c>
      <c r="D598" s="76" t="s">
        <v>520</v>
      </c>
      <c r="E598" s="76" t="s">
        <v>252</v>
      </c>
      <c r="F598" s="111">
        <f t="shared" si="53"/>
        <v>19028060</v>
      </c>
      <c r="G598" s="111">
        <f t="shared" si="53"/>
        <v>0</v>
      </c>
      <c r="H598" s="111">
        <f t="shared" si="53"/>
        <v>19028060</v>
      </c>
      <c r="I598" s="111">
        <f t="shared" si="53"/>
        <v>19028060</v>
      </c>
    </row>
    <row r="599" spans="1:9" ht="18.75">
      <c r="A599" s="75" t="s">
        <v>513</v>
      </c>
      <c r="B599" s="66" t="s">
        <v>416</v>
      </c>
      <c r="C599" s="76" t="s">
        <v>460</v>
      </c>
      <c r="D599" s="76" t="s">
        <v>520</v>
      </c>
      <c r="E599" s="76" t="s">
        <v>510</v>
      </c>
      <c r="F599" s="111">
        <f t="shared" si="53"/>
        <v>19028060</v>
      </c>
      <c r="G599" s="111">
        <f t="shared" si="53"/>
        <v>0</v>
      </c>
      <c r="H599" s="111">
        <f t="shared" si="53"/>
        <v>19028060</v>
      </c>
      <c r="I599" s="111">
        <f t="shared" si="53"/>
        <v>19028060</v>
      </c>
    </row>
    <row r="600" spans="1:9" ht="56.25">
      <c r="A600" s="75" t="s">
        <v>514</v>
      </c>
      <c r="B600" s="66" t="s">
        <v>416</v>
      </c>
      <c r="C600" s="76" t="s">
        <v>460</v>
      </c>
      <c r="D600" s="76" t="s">
        <v>520</v>
      </c>
      <c r="E600" s="76" t="s">
        <v>511</v>
      </c>
      <c r="F600" s="111">
        <f>'приложение № 4'!G73</f>
        <v>19028060</v>
      </c>
      <c r="G600" s="111">
        <f>'приложение № 4'!H73</f>
        <v>0</v>
      </c>
      <c r="H600" s="111">
        <f>'приложение № 4'!I73</f>
        <v>19028060</v>
      </c>
      <c r="I600" s="111">
        <f>'приложение № 4'!J73</f>
        <v>19028060</v>
      </c>
    </row>
    <row r="601" spans="1:9" ht="18.75">
      <c r="A601" s="75" t="s">
        <v>441</v>
      </c>
      <c r="B601" s="66" t="s">
        <v>416</v>
      </c>
      <c r="C601" s="76" t="s">
        <v>460</v>
      </c>
      <c r="D601" s="76" t="s">
        <v>100</v>
      </c>
      <c r="E601" s="66" t="s">
        <v>469</v>
      </c>
      <c r="F601" s="111">
        <f>F602</f>
        <v>5616198</v>
      </c>
      <c r="G601" s="111">
        <f>G602</f>
        <v>26660</v>
      </c>
      <c r="H601" s="111">
        <f>H602</f>
        <v>5642858</v>
      </c>
      <c r="I601" s="111">
        <f>I602</f>
        <v>5642858</v>
      </c>
    </row>
    <row r="602" spans="1:9" ht="18.75">
      <c r="A602" s="75" t="s">
        <v>411</v>
      </c>
      <c r="B602" s="66" t="s">
        <v>416</v>
      </c>
      <c r="C602" s="76" t="s">
        <v>460</v>
      </c>
      <c r="D602" s="76" t="s">
        <v>101</v>
      </c>
      <c r="E602" s="66" t="s">
        <v>469</v>
      </c>
      <c r="F602" s="111">
        <f>F603+F606</f>
        <v>5616198</v>
      </c>
      <c r="G602" s="111">
        <f>G603+G606</f>
        <v>26660</v>
      </c>
      <c r="H602" s="111">
        <f>H603+H606</f>
        <v>5642858</v>
      </c>
      <c r="I602" s="111">
        <f>I603+I606</f>
        <v>5642858</v>
      </c>
    </row>
    <row r="603" spans="1:9" ht="37.5">
      <c r="A603" s="75" t="s">
        <v>512</v>
      </c>
      <c r="B603" s="66" t="s">
        <v>416</v>
      </c>
      <c r="C603" s="76" t="s">
        <v>460</v>
      </c>
      <c r="D603" s="76" t="s">
        <v>442</v>
      </c>
      <c r="E603" s="76" t="s">
        <v>252</v>
      </c>
      <c r="F603" s="111">
        <f>F604</f>
        <v>4985181</v>
      </c>
      <c r="G603" s="111">
        <f aca="true" t="shared" si="54" ref="F603:I604">G604</f>
        <v>26660</v>
      </c>
      <c r="H603" s="111">
        <f t="shared" si="54"/>
        <v>5011841</v>
      </c>
      <c r="I603" s="111">
        <f t="shared" si="54"/>
        <v>5011841</v>
      </c>
    </row>
    <row r="604" spans="1:9" ht="18.75">
      <c r="A604" s="75" t="s">
        <v>513</v>
      </c>
      <c r="B604" s="66" t="s">
        <v>416</v>
      </c>
      <c r="C604" s="76" t="s">
        <v>460</v>
      </c>
      <c r="D604" s="76" t="s">
        <v>442</v>
      </c>
      <c r="E604" s="76" t="s">
        <v>510</v>
      </c>
      <c r="F604" s="111">
        <f t="shared" si="54"/>
        <v>4985181</v>
      </c>
      <c r="G604" s="111">
        <f t="shared" si="54"/>
        <v>26660</v>
      </c>
      <c r="H604" s="111">
        <f t="shared" si="54"/>
        <v>5011841</v>
      </c>
      <c r="I604" s="111">
        <f t="shared" si="54"/>
        <v>5011841</v>
      </c>
    </row>
    <row r="605" spans="1:9" ht="56.25">
      <c r="A605" s="75" t="s">
        <v>514</v>
      </c>
      <c r="B605" s="66" t="s">
        <v>416</v>
      </c>
      <c r="C605" s="76" t="s">
        <v>460</v>
      </c>
      <c r="D605" s="76" t="s">
        <v>442</v>
      </c>
      <c r="E605" s="76" t="s">
        <v>511</v>
      </c>
      <c r="F605" s="111">
        <f>'приложение № 4'!G78</f>
        <v>4985181</v>
      </c>
      <c r="G605" s="111">
        <f>'приложение № 4'!H78</f>
        <v>26660</v>
      </c>
      <c r="H605" s="111">
        <f>'приложение № 4'!I78</f>
        <v>5011841</v>
      </c>
      <c r="I605" s="111">
        <f>'приложение № 4'!J78</f>
        <v>5011841</v>
      </c>
    </row>
    <row r="606" spans="1:9" ht="75">
      <c r="A606" s="75" t="s">
        <v>302</v>
      </c>
      <c r="B606" s="66" t="s">
        <v>416</v>
      </c>
      <c r="C606" s="76" t="s">
        <v>460</v>
      </c>
      <c r="D606" s="76" t="s">
        <v>521</v>
      </c>
      <c r="E606" s="76" t="s">
        <v>469</v>
      </c>
      <c r="F606" s="111">
        <f>F607</f>
        <v>631017</v>
      </c>
      <c r="G606" s="111">
        <f aca="true" t="shared" si="55" ref="F606:I608">G607</f>
        <v>0</v>
      </c>
      <c r="H606" s="111">
        <f t="shared" si="55"/>
        <v>631017</v>
      </c>
      <c r="I606" s="111">
        <f t="shared" si="55"/>
        <v>631017</v>
      </c>
    </row>
    <row r="607" spans="1:9" ht="37.5">
      <c r="A607" s="75" t="s">
        <v>512</v>
      </c>
      <c r="B607" s="66" t="s">
        <v>416</v>
      </c>
      <c r="C607" s="76" t="s">
        <v>460</v>
      </c>
      <c r="D607" s="76" t="s">
        <v>521</v>
      </c>
      <c r="E607" s="76" t="s">
        <v>252</v>
      </c>
      <c r="F607" s="111">
        <f t="shared" si="55"/>
        <v>631017</v>
      </c>
      <c r="G607" s="111">
        <f t="shared" si="55"/>
        <v>0</v>
      </c>
      <c r="H607" s="111">
        <f t="shared" si="55"/>
        <v>631017</v>
      </c>
      <c r="I607" s="111">
        <f t="shared" si="55"/>
        <v>631017</v>
      </c>
    </row>
    <row r="608" spans="1:9" ht="18.75">
      <c r="A608" s="75" t="s">
        <v>513</v>
      </c>
      <c r="B608" s="66" t="s">
        <v>416</v>
      </c>
      <c r="C608" s="76" t="s">
        <v>460</v>
      </c>
      <c r="D608" s="76" t="s">
        <v>521</v>
      </c>
      <c r="E608" s="76" t="s">
        <v>510</v>
      </c>
      <c r="F608" s="111">
        <f t="shared" si="55"/>
        <v>631017</v>
      </c>
      <c r="G608" s="111">
        <f t="shared" si="55"/>
        <v>0</v>
      </c>
      <c r="H608" s="111">
        <f t="shared" si="55"/>
        <v>631017</v>
      </c>
      <c r="I608" s="111">
        <f t="shared" si="55"/>
        <v>631017</v>
      </c>
    </row>
    <row r="609" spans="1:9" ht="56.25">
      <c r="A609" s="75" t="s">
        <v>514</v>
      </c>
      <c r="B609" s="66" t="s">
        <v>416</v>
      </c>
      <c r="C609" s="76" t="s">
        <v>460</v>
      </c>
      <c r="D609" s="76" t="s">
        <v>521</v>
      </c>
      <c r="E609" s="76" t="s">
        <v>511</v>
      </c>
      <c r="F609" s="111">
        <f>'приложение № 4'!G82</f>
        <v>631017</v>
      </c>
      <c r="G609" s="111">
        <f>'приложение № 4'!H82</f>
        <v>0</v>
      </c>
      <c r="H609" s="111">
        <f>'приложение № 4'!I82</f>
        <v>631017</v>
      </c>
      <c r="I609" s="111">
        <f>'приложение № 4'!J82</f>
        <v>631017</v>
      </c>
    </row>
    <row r="610" spans="1:9" ht="18.75">
      <c r="A610" s="75" t="s">
        <v>443</v>
      </c>
      <c r="B610" s="66" t="s">
        <v>416</v>
      </c>
      <c r="C610" s="76" t="s">
        <v>460</v>
      </c>
      <c r="D610" s="76" t="s">
        <v>444</v>
      </c>
      <c r="E610" s="76" t="s">
        <v>469</v>
      </c>
      <c r="F610" s="111">
        <f>F611</f>
        <v>37694310</v>
      </c>
      <c r="G610" s="111">
        <f>G611</f>
        <v>-205981.0799999996</v>
      </c>
      <c r="H610" s="111">
        <f>H611</f>
        <v>37488328.92</v>
      </c>
      <c r="I610" s="111">
        <f>I611</f>
        <v>37339869.32</v>
      </c>
    </row>
    <row r="611" spans="1:9" ht="18.75">
      <c r="A611" s="75" t="s">
        <v>411</v>
      </c>
      <c r="B611" s="66" t="s">
        <v>416</v>
      </c>
      <c r="C611" s="76" t="s">
        <v>460</v>
      </c>
      <c r="D611" s="76" t="s">
        <v>102</v>
      </c>
      <c r="E611" s="76" t="s">
        <v>469</v>
      </c>
      <c r="F611" s="111">
        <f>F612+F613+F614+F616</f>
        <v>37694310</v>
      </c>
      <c r="G611" s="111">
        <f>G612+G613+G614+G616</f>
        <v>-205981.0799999996</v>
      </c>
      <c r="H611" s="111">
        <f>H612+H613+H614+H616</f>
        <v>37488328.92</v>
      </c>
      <c r="I611" s="111">
        <f>I612+I613+I614+I616</f>
        <v>37339869.32</v>
      </c>
    </row>
    <row r="612" spans="1:9" ht="56.25">
      <c r="A612" s="75" t="s">
        <v>273</v>
      </c>
      <c r="B612" s="66" t="s">
        <v>416</v>
      </c>
      <c r="C612" s="76" t="s">
        <v>460</v>
      </c>
      <c r="D612" s="76" t="s">
        <v>445</v>
      </c>
      <c r="E612" s="76" t="s">
        <v>311</v>
      </c>
      <c r="F612" s="111">
        <f>'приложение № 4'!G85</f>
        <v>14963170</v>
      </c>
      <c r="G612" s="111">
        <f>'приложение № 4'!H85</f>
        <v>72914.98000000045</v>
      </c>
      <c r="H612" s="111">
        <f>'приложение № 4'!I85</f>
        <v>15036084.98</v>
      </c>
      <c r="I612" s="111">
        <f>'приложение № 4'!J85</f>
        <v>14938820.49</v>
      </c>
    </row>
    <row r="613" spans="1:9" ht="18.75">
      <c r="A613" s="75" t="s">
        <v>274</v>
      </c>
      <c r="B613" s="66" t="s">
        <v>416</v>
      </c>
      <c r="C613" s="76" t="s">
        <v>460</v>
      </c>
      <c r="D613" s="76" t="s">
        <v>445</v>
      </c>
      <c r="E613" s="76" t="s">
        <v>312</v>
      </c>
      <c r="F613" s="111">
        <f>'приложение № 4'!G86</f>
        <v>8069409</v>
      </c>
      <c r="G613" s="111">
        <f>'приложение № 4'!H86</f>
        <v>-317278.0599999996</v>
      </c>
      <c r="H613" s="111">
        <f>'приложение № 4'!I86</f>
        <v>7752130.94</v>
      </c>
      <c r="I613" s="111">
        <f>'приложение № 4'!J86</f>
        <v>7701696.21</v>
      </c>
    </row>
    <row r="614" spans="1:9" ht="18.75">
      <c r="A614" s="75" t="s">
        <v>316</v>
      </c>
      <c r="B614" s="66" t="s">
        <v>416</v>
      </c>
      <c r="C614" s="76" t="s">
        <v>460</v>
      </c>
      <c r="D614" s="76" t="s">
        <v>445</v>
      </c>
      <c r="E614" s="76" t="s">
        <v>317</v>
      </c>
      <c r="F614" s="111">
        <f>F615</f>
        <v>5277286</v>
      </c>
      <c r="G614" s="111">
        <f>G615</f>
        <v>38382</v>
      </c>
      <c r="H614" s="111">
        <f>H615</f>
        <v>5315668</v>
      </c>
      <c r="I614" s="111">
        <f>I615</f>
        <v>5314907.62</v>
      </c>
    </row>
    <row r="615" spans="1:9" ht="18.75">
      <c r="A615" s="75" t="s">
        <v>251</v>
      </c>
      <c r="B615" s="66" t="s">
        <v>416</v>
      </c>
      <c r="C615" s="76" t="s">
        <v>460</v>
      </c>
      <c r="D615" s="76" t="s">
        <v>445</v>
      </c>
      <c r="E615" s="76" t="s">
        <v>318</v>
      </c>
      <c r="F615" s="111">
        <f>'приложение № 4'!G88</f>
        <v>5277286</v>
      </c>
      <c r="G615" s="111">
        <f>'приложение № 4'!H88</f>
        <v>38382</v>
      </c>
      <c r="H615" s="111">
        <f>'приложение № 4'!I88</f>
        <v>5315668</v>
      </c>
      <c r="I615" s="111">
        <f>'приложение № 4'!J88</f>
        <v>5314907.62</v>
      </c>
    </row>
    <row r="616" spans="1:9" ht="75">
      <c r="A616" s="75" t="s">
        <v>302</v>
      </c>
      <c r="B616" s="66" t="s">
        <v>416</v>
      </c>
      <c r="C616" s="76" t="s">
        <v>460</v>
      </c>
      <c r="D616" s="76" t="s">
        <v>138</v>
      </c>
      <c r="E616" s="76" t="s">
        <v>469</v>
      </c>
      <c r="F616" s="111">
        <f>F617+F618</f>
        <v>9384445</v>
      </c>
      <c r="G616" s="111">
        <f>G617+G618</f>
        <v>-4.656612873077393E-10</v>
      </c>
      <c r="H616" s="111">
        <f>H617+H618</f>
        <v>9384445</v>
      </c>
      <c r="I616" s="111">
        <f>I617+I618</f>
        <v>9384445</v>
      </c>
    </row>
    <row r="617" spans="1:9" ht="56.25">
      <c r="A617" s="75" t="s">
        <v>273</v>
      </c>
      <c r="B617" s="66" t="s">
        <v>416</v>
      </c>
      <c r="C617" s="76" t="s">
        <v>460</v>
      </c>
      <c r="D617" s="76" t="s">
        <v>138</v>
      </c>
      <c r="E617" s="76" t="s">
        <v>311</v>
      </c>
      <c r="F617" s="111">
        <f>'приложение № 4'!G90</f>
        <v>8903677</v>
      </c>
      <c r="G617" s="111">
        <f>'приложение № 4'!H90</f>
        <v>-69614.98000000045</v>
      </c>
      <c r="H617" s="111">
        <f>'приложение № 4'!I90</f>
        <v>8834062.02</v>
      </c>
      <c r="I617" s="111">
        <f>'приложение № 4'!J90</f>
        <v>8834062.02</v>
      </c>
    </row>
    <row r="618" spans="1:9" ht="18.75">
      <c r="A618" s="75" t="s">
        <v>274</v>
      </c>
      <c r="B618" s="66" t="s">
        <v>416</v>
      </c>
      <c r="C618" s="76" t="s">
        <v>460</v>
      </c>
      <c r="D618" s="76" t="s">
        <v>138</v>
      </c>
      <c r="E618" s="76" t="s">
        <v>312</v>
      </c>
      <c r="F618" s="111">
        <f>'приложение № 4'!G91</f>
        <v>480768</v>
      </c>
      <c r="G618" s="111">
        <f>'приложение № 4'!H91</f>
        <v>69614.97999999998</v>
      </c>
      <c r="H618" s="111">
        <f>'приложение № 4'!I91</f>
        <v>550382.98</v>
      </c>
      <c r="I618" s="111">
        <f>'приложение № 4'!J91</f>
        <v>550382.98</v>
      </c>
    </row>
    <row r="619" spans="1:9" ht="18.75">
      <c r="A619" s="1" t="s">
        <v>369</v>
      </c>
      <c r="B619" s="11" t="s">
        <v>416</v>
      </c>
      <c r="C619" s="8" t="s">
        <v>460</v>
      </c>
      <c r="D619" s="13" t="s">
        <v>111</v>
      </c>
      <c r="E619" s="13" t="s">
        <v>469</v>
      </c>
      <c r="F619" s="111">
        <f>F620</f>
        <v>0</v>
      </c>
      <c r="G619" s="111">
        <f aca="true" t="shared" si="56" ref="F619:I620">G620</f>
        <v>34900</v>
      </c>
      <c r="H619" s="111">
        <f t="shared" si="56"/>
        <v>34900</v>
      </c>
      <c r="I619" s="111">
        <f t="shared" si="56"/>
        <v>0</v>
      </c>
    </row>
    <row r="620" spans="1:9" ht="18.75">
      <c r="A620" s="1" t="s">
        <v>380</v>
      </c>
      <c r="B620" s="11" t="s">
        <v>416</v>
      </c>
      <c r="C620" s="8" t="s">
        <v>460</v>
      </c>
      <c r="D620" s="13" t="s">
        <v>113</v>
      </c>
      <c r="E620" s="11" t="s">
        <v>469</v>
      </c>
      <c r="F620" s="111">
        <f t="shared" si="56"/>
        <v>0</v>
      </c>
      <c r="G620" s="111">
        <f t="shared" si="56"/>
        <v>34900</v>
      </c>
      <c r="H620" s="111">
        <f t="shared" si="56"/>
        <v>34900</v>
      </c>
      <c r="I620" s="111">
        <f t="shared" si="56"/>
        <v>0</v>
      </c>
    </row>
    <row r="621" spans="1:9" ht="37.5">
      <c r="A621" s="1" t="s">
        <v>315</v>
      </c>
      <c r="B621" s="11" t="s">
        <v>416</v>
      </c>
      <c r="C621" s="8" t="s">
        <v>460</v>
      </c>
      <c r="D621" s="13" t="s">
        <v>113</v>
      </c>
      <c r="E621" s="11" t="s">
        <v>314</v>
      </c>
      <c r="F621" s="111">
        <f>'приложение № 4'!G1054</f>
        <v>0</v>
      </c>
      <c r="G621" s="111">
        <f>'приложение № 4'!H1054</f>
        <v>34900</v>
      </c>
      <c r="H621" s="111">
        <f>'приложение № 4'!I1054</f>
        <v>34900</v>
      </c>
      <c r="I621" s="111">
        <f>'приложение № 4'!J1054</f>
        <v>0</v>
      </c>
    </row>
    <row r="622" spans="1:9" ht="18.75">
      <c r="A622" s="69" t="s">
        <v>253</v>
      </c>
      <c r="B622" s="66" t="s">
        <v>416</v>
      </c>
      <c r="C622" s="76" t="s">
        <v>460</v>
      </c>
      <c r="D622" s="66" t="s">
        <v>489</v>
      </c>
      <c r="E622" s="76" t="s">
        <v>469</v>
      </c>
      <c r="F622" s="67">
        <f>F623</f>
        <v>2248621</v>
      </c>
      <c r="G622" s="67">
        <f aca="true" t="shared" si="57" ref="F622:I623">G623</f>
        <v>-51415.83999999985</v>
      </c>
      <c r="H622" s="67">
        <f t="shared" si="57"/>
        <v>2197205.16</v>
      </c>
      <c r="I622" s="67">
        <f t="shared" si="57"/>
        <v>2197205.16</v>
      </c>
    </row>
    <row r="623" spans="1:9" ht="37.5">
      <c r="A623" s="69" t="s">
        <v>202</v>
      </c>
      <c r="B623" s="66" t="s">
        <v>416</v>
      </c>
      <c r="C623" s="76" t="s">
        <v>460</v>
      </c>
      <c r="D623" s="66" t="s">
        <v>114</v>
      </c>
      <c r="E623" s="76" t="s">
        <v>469</v>
      </c>
      <c r="F623" s="67">
        <f t="shared" si="57"/>
        <v>2248621</v>
      </c>
      <c r="G623" s="67">
        <f t="shared" si="57"/>
        <v>-51415.83999999985</v>
      </c>
      <c r="H623" s="67">
        <f t="shared" si="57"/>
        <v>2197205.16</v>
      </c>
      <c r="I623" s="67">
        <f t="shared" si="57"/>
        <v>2197205.16</v>
      </c>
    </row>
    <row r="624" spans="1:9" ht="18.75">
      <c r="A624" s="1" t="s">
        <v>313</v>
      </c>
      <c r="B624" s="66" t="s">
        <v>416</v>
      </c>
      <c r="C624" s="76" t="s">
        <v>460</v>
      </c>
      <c r="D624" s="66" t="s">
        <v>114</v>
      </c>
      <c r="E624" s="68" t="s">
        <v>312</v>
      </c>
      <c r="F624" s="67">
        <f>'приложение № 4'!G1057</f>
        <v>2248621</v>
      </c>
      <c r="G624" s="67">
        <f>'приложение № 4'!H1057</f>
        <v>-51415.83999999985</v>
      </c>
      <c r="H624" s="67">
        <f>'приложение № 4'!I1057</f>
        <v>2197205.16</v>
      </c>
      <c r="I624" s="67">
        <f>'приложение № 4'!J1057</f>
        <v>2197205.16</v>
      </c>
    </row>
    <row r="625" spans="1:9" ht="18.75">
      <c r="A625" s="40" t="s">
        <v>5</v>
      </c>
      <c r="B625" s="11" t="s">
        <v>416</v>
      </c>
      <c r="C625" s="8" t="s">
        <v>460</v>
      </c>
      <c r="D625" s="11" t="s">
        <v>10</v>
      </c>
      <c r="E625" s="13" t="s">
        <v>469</v>
      </c>
      <c r="F625" s="114">
        <f>F626+F628</f>
        <v>0</v>
      </c>
      <c r="G625" s="114">
        <f>G626+G628</f>
        <v>246981.08000000002</v>
      </c>
      <c r="H625" s="114">
        <f>H626+H628</f>
        <v>246981.08000000002</v>
      </c>
      <c r="I625" s="114">
        <f>I626+I628</f>
        <v>233509</v>
      </c>
    </row>
    <row r="626" spans="1:9" ht="18.75">
      <c r="A626" s="40" t="s">
        <v>17</v>
      </c>
      <c r="B626" s="11" t="s">
        <v>416</v>
      </c>
      <c r="C626" s="8" t="s">
        <v>460</v>
      </c>
      <c r="D626" s="11" t="s">
        <v>11</v>
      </c>
      <c r="E626" s="13" t="s">
        <v>469</v>
      </c>
      <c r="F626" s="114">
        <f>F627</f>
        <v>0</v>
      </c>
      <c r="G626" s="114">
        <f>G627</f>
        <v>28071.76</v>
      </c>
      <c r="H626" s="114">
        <f>H627</f>
        <v>28071.76</v>
      </c>
      <c r="I626" s="114">
        <f>I627</f>
        <v>14600</v>
      </c>
    </row>
    <row r="627" spans="1:9" ht="18.75">
      <c r="A627" s="40" t="s">
        <v>313</v>
      </c>
      <c r="B627" s="11" t="s">
        <v>416</v>
      </c>
      <c r="C627" s="8" t="s">
        <v>460</v>
      </c>
      <c r="D627" s="11" t="s">
        <v>11</v>
      </c>
      <c r="E627" s="13" t="s">
        <v>312</v>
      </c>
      <c r="F627" s="114">
        <f>'приложение № 4'!G94</f>
        <v>0</v>
      </c>
      <c r="G627" s="114">
        <f>'приложение № 4'!H94</f>
        <v>28071.76</v>
      </c>
      <c r="H627" s="114">
        <f>'приложение № 4'!I94</f>
        <v>28071.76</v>
      </c>
      <c r="I627" s="114">
        <f>'приложение № 4'!J94</f>
        <v>14600</v>
      </c>
    </row>
    <row r="628" spans="1:9" ht="37.5">
      <c r="A628" s="40" t="s">
        <v>18</v>
      </c>
      <c r="B628" s="11" t="s">
        <v>416</v>
      </c>
      <c r="C628" s="8" t="s">
        <v>460</v>
      </c>
      <c r="D628" s="11" t="s">
        <v>12</v>
      </c>
      <c r="E628" s="13" t="s">
        <v>469</v>
      </c>
      <c r="F628" s="114">
        <f>F629</f>
        <v>0</v>
      </c>
      <c r="G628" s="114">
        <f>G629</f>
        <v>218909.32</v>
      </c>
      <c r="H628" s="114">
        <f>H629</f>
        <v>218909.32</v>
      </c>
      <c r="I628" s="114">
        <f>I629</f>
        <v>218909</v>
      </c>
    </row>
    <row r="629" spans="1:9" ht="18.75">
      <c r="A629" s="40" t="s">
        <v>313</v>
      </c>
      <c r="B629" s="11" t="s">
        <v>416</v>
      </c>
      <c r="C629" s="8" t="s">
        <v>460</v>
      </c>
      <c r="D629" s="11" t="s">
        <v>12</v>
      </c>
      <c r="E629" s="13" t="s">
        <v>312</v>
      </c>
      <c r="F629" s="114">
        <f>'приложение № 4'!G96</f>
        <v>0</v>
      </c>
      <c r="G629" s="114">
        <f>'приложение № 4'!H96</f>
        <v>218909.32</v>
      </c>
      <c r="H629" s="114">
        <f>'приложение № 4'!I96</f>
        <v>218909.32</v>
      </c>
      <c r="I629" s="114">
        <f>'приложение № 4'!J96</f>
        <v>218909</v>
      </c>
    </row>
    <row r="630" spans="1:9" ht="18.75">
      <c r="A630" s="75" t="s">
        <v>330</v>
      </c>
      <c r="B630" s="66" t="s">
        <v>416</v>
      </c>
      <c r="C630" s="76" t="s">
        <v>477</v>
      </c>
      <c r="D630" s="76" t="s">
        <v>468</v>
      </c>
      <c r="E630" s="76" t="s">
        <v>469</v>
      </c>
      <c r="F630" s="111">
        <f>F631++F640+F643+F646</f>
        <v>9307225</v>
      </c>
      <c r="G630" s="111">
        <f>G631++G640+G643+G646</f>
        <v>2683841.75</v>
      </c>
      <c r="H630" s="111">
        <f>H631++H640+H643+H646</f>
        <v>11991066.75</v>
      </c>
      <c r="I630" s="111">
        <f>I631++I640+I643+I646</f>
        <v>11708597.57</v>
      </c>
    </row>
    <row r="631" spans="1:9" ht="37.5">
      <c r="A631" s="75" t="s">
        <v>473</v>
      </c>
      <c r="B631" s="66" t="s">
        <v>416</v>
      </c>
      <c r="C631" s="76" t="s">
        <v>477</v>
      </c>
      <c r="D631" s="76" t="s">
        <v>446</v>
      </c>
      <c r="E631" s="76" t="s">
        <v>469</v>
      </c>
      <c r="F631" s="111">
        <f>F632</f>
        <v>7791725</v>
      </c>
      <c r="G631" s="111">
        <f aca="true" t="shared" si="58" ref="F631:I632">G632</f>
        <v>-133846.99999999983</v>
      </c>
      <c r="H631" s="111">
        <f t="shared" si="58"/>
        <v>7657878</v>
      </c>
      <c r="I631" s="111">
        <f t="shared" si="58"/>
        <v>7633846.680000001</v>
      </c>
    </row>
    <row r="632" spans="1:9" ht="18.75">
      <c r="A632" s="75" t="s">
        <v>459</v>
      </c>
      <c r="B632" s="66" t="s">
        <v>416</v>
      </c>
      <c r="C632" s="76" t="s">
        <v>477</v>
      </c>
      <c r="D632" s="66" t="s">
        <v>115</v>
      </c>
      <c r="E632" s="76" t="s">
        <v>469</v>
      </c>
      <c r="F632" s="111">
        <f t="shared" si="58"/>
        <v>7791725</v>
      </c>
      <c r="G632" s="111">
        <f t="shared" si="58"/>
        <v>-133846.99999999983</v>
      </c>
      <c r="H632" s="111">
        <f t="shared" si="58"/>
        <v>7657878</v>
      </c>
      <c r="I632" s="111">
        <f t="shared" si="58"/>
        <v>7633846.680000001</v>
      </c>
    </row>
    <row r="633" spans="1:9" ht="18.75">
      <c r="A633" s="75" t="s">
        <v>403</v>
      </c>
      <c r="B633" s="68" t="s">
        <v>416</v>
      </c>
      <c r="C633" s="68" t="s">
        <v>477</v>
      </c>
      <c r="D633" s="66" t="s">
        <v>115</v>
      </c>
      <c r="E633" s="68" t="s">
        <v>469</v>
      </c>
      <c r="F633" s="107">
        <f>F634+F635+F636+F638</f>
        <v>7791725</v>
      </c>
      <c r="G633" s="107">
        <f>G634+G635+G636+G638</f>
        <v>-133846.99999999983</v>
      </c>
      <c r="H633" s="107">
        <f>H634+H635+H636+H638</f>
        <v>7657878</v>
      </c>
      <c r="I633" s="107">
        <f>I634+I635+I636+I638</f>
        <v>7633846.680000001</v>
      </c>
    </row>
    <row r="634" spans="1:9" ht="56.25">
      <c r="A634" s="75" t="s">
        <v>273</v>
      </c>
      <c r="B634" s="68" t="s">
        <v>416</v>
      </c>
      <c r="C634" s="68" t="s">
        <v>477</v>
      </c>
      <c r="D634" s="66" t="s">
        <v>115</v>
      </c>
      <c r="E634" s="68" t="s">
        <v>311</v>
      </c>
      <c r="F634" s="111">
        <f>'приложение № 4'!G101</f>
        <v>6701805</v>
      </c>
      <c r="G634" s="111">
        <f>'приложение № 4'!H101</f>
        <v>45187.200000000186</v>
      </c>
      <c r="H634" s="111">
        <f>'приложение № 4'!I101</f>
        <v>6746992.2</v>
      </c>
      <c r="I634" s="111">
        <f>'приложение № 4'!J101</f>
        <v>6723375.49</v>
      </c>
    </row>
    <row r="635" spans="1:9" ht="18.75">
      <c r="A635" s="75" t="s">
        <v>274</v>
      </c>
      <c r="B635" s="68" t="s">
        <v>416</v>
      </c>
      <c r="C635" s="68" t="s">
        <v>477</v>
      </c>
      <c r="D635" s="66" t="s">
        <v>115</v>
      </c>
      <c r="E635" s="68" t="s">
        <v>312</v>
      </c>
      <c r="F635" s="111">
        <f>'приложение № 4'!G102</f>
        <v>566341</v>
      </c>
      <c r="G635" s="111">
        <f>'приложение № 4'!H102</f>
        <v>-176872.7</v>
      </c>
      <c r="H635" s="111">
        <f>'приложение № 4'!I102</f>
        <v>389468.3</v>
      </c>
      <c r="I635" s="111">
        <f>'приложение № 4'!J102</f>
        <v>389053.69</v>
      </c>
    </row>
    <row r="636" spans="1:9" ht="18.75">
      <c r="A636" s="75" t="s">
        <v>316</v>
      </c>
      <c r="B636" s="68" t="s">
        <v>416</v>
      </c>
      <c r="C636" s="68" t="s">
        <v>477</v>
      </c>
      <c r="D636" s="66" t="s">
        <v>115</v>
      </c>
      <c r="E636" s="68" t="s">
        <v>317</v>
      </c>
      <c r="F636" s="111">
        <f>F637</f>
        <v>23579</v>
      </c>
      <c r="G636" s="111">
        <f>G637</f>
        <v>-2161.5</v>
      </c>
      <c r="H636" s="111">
        <f>H637</f>
        <v>21417.5</v>
      </c>
      <c r="I636" s="111">
        <f>I637</f>
        <v>21417.5</v>
      </c>
    </row>
    <row r="637" spans="1:9" ht="18.75">
      <c r="A637" s="75" t="s">
        <v>251</v>
      </c>
      <c r="B637" s="68" t="s">
        <v>416</v>
      </c>
      <c r="C637" s="68" t="s">
        <v>477</v>
      </c>
      <c r="D637" s="66" t="s">
        <v>115</v>
      </c>
      <c r="E637" s="68" t="s">
        <v>318</v>
      </c>
      <c r="F637" s="111">
        <f>'приложение № 4'!G104</f>
        <v>23579</v>
      </c>
      <c r="G637" s="111">
        <f>'приложение № 4'!H104</f>
        <v>-2161.5</v>
      </c>
      <c r="H637" s="111">
        <f>'приложение № 4'!I104</f>
        <v>21417.5</v>
      </c>
      <c r="I637" s="111">
        <f>'приложение № 4'!J104</f>
        <v>21417.5</v>
      </c>
    </row>
    <row r="638" spans="1:9" ht="75">
      <c r="A638" s="75" t="s">
        <v>302</v>
      </c>
      <c r="B638" s="68" t="s">
        <v>416</v>
      </c>
      <c r="C638" s="68" t="s">
        <v>477</v>
      </c>
      <c r="D638" s="66" t="s">
        <v>360</v>
      </c>
      <c r="E638" s="68" t="s">
        <v>469</v>
      </c>
      <c r="F638" s="111">
        <f>F639</f>
        <v>500000</v>
      </c>
      <c r="G638" s="111">
        <f>G639</f>
        <v>0</v>
      </c>
      <c r="H638" s="111">
        <f>H639</f>
        <v>500000</v>
      </c>
      <c r="I638" s="111">
        <f>I639</f>
        <v>500000</v>
      </c>
    </row>
    <row r="639" spans="1:9" ht="56.25">
      <c r="A639" s="75" t="s">
        <v>273</v>
      </c>
      <c r="B639" s="68" t="s">
        <v>416</v>
      </c>
      <c r="C639" s="68" t="s">
        <v>477</v>
      </c>
      <c r="D639" s="66" t="s">
        <v>360</v>
      </c>
      <c r="E639" s="68" t="s">
        <v>311</v>
      </c>
      <c r="F639" s="111">
        <f>'приложение № 4'!G106</f>
        <v>500000</v>
      </c>
      <c r="G639" s="111">
        <f>'приложение № 4'!H106</f>
        <v>0</v>
      </c>
      <c r="H639" s="111">
        <f>'приложение № 4'!I106</f>
        <v>500000</v>
      </c>
      <c r="I639" s="111">
        <f>'приложение № 4'!J106</f>
        <v>500000</v>
      </c>
    </row>
    <row r="640" spans="1:9" ht="18.75">
      <c r="A640" s="1" t="s">
        <v>369</v>
      </c>
      <c r="B640" s="66" t="s">
        <v>416</v>
      </c>
      <c r="C640" s="76" t="s">
        <v>477</v>
      </c>
      <c r="D640" s="13" t="s">
        <v>111</v>
      </c>
      <c r="E640" s="13" t="s">
        <v>469</v>
      </c>
      <c r="F640" s="111">
        <f>F641</f>
        <v>1500000</v>
      </c>
      <c r="G640" s="111">
        <f aca="true" t="shared" si="59" ref="F640:I641">G641</f>
        <v>2667441.75</v>
      </c>
      <c r="H640" s="111">
        <f t="shared" si="59"/>
        <v>4167441.75</v>
      </c>
      <c r="I640" s="111">
        <f t="shared" si="59"/>
        <v>3918503.89</v>
      </c>
    </row>
    <row r="641" spans="1:9" ht="18.75">
      <c r="A641" s="1" t="s">
        <v>380</v>
      </c>
      <c r="B641" s="66" t="s">
        <v>416</v>
      </c>
      <c r="C641" s="76" t="s">
        <v>477</v>
      </c>
      <c r="D641" s="13" t="s">
        <v>113</v>
      </c>
      <c r="E641" s="11" t="s">
        <v>469</v>
      </c>
      <c r="F641" s="111">
        <f t="shared" si="59"/>
        <v>1500000</v>
      </c>
      <c r="G641" s="111">
        <f t="shared" si="59"/>
        <v>2667441.75</v>
      </c>
      <c r="H641" s="111">
        <f t="shared" si="59"/>
        <v>4167441.75</v>
      </c>
      <c r="I641" s="111">
        <f t="shared" si="59"/>
        <v>3918503.89</v>
      </c>
    </row>
    <row r="642" spans="1:9" ht="18.75">
      <c r="A642" s="1" t="s">
        <v>313</v>
      </c>
      <c r="B642" s="66" t="s">
        <v>416</v>
      </c>
      <c r="C642" s="76" t="s">
        <v>477</v>
      </c>
      <c r="D642" s="13" t="s">
        <v>113</v>
      </c>
      <c r="E642" s="13" t="s">
        <v>312</v>
      </c>
      <c r="F642" s="111">
        <f>'приложение № 4'!G1061</f>
        <v>1500000</v>
      </c>
      <c r="G642" s="111">
        <f>'приложение № 4'!H1061</f>
        <v>2667441.75</v>
      </c>
      <c r="H642" s="111">
        <f>'приложение № 4'!I1061</f>
        <v>4167441.75</v>
      </c>
      <c r="I642" s="111">
        <f>'приложение № 4'!J1061</f>
        <v>3918503.89</v>
      </c>
    </row>
    <row r="643" spans="1:9" ht="18.75">
      <c r="A643" s="75" t="s">
        <v>253</v>
      </c>
      <c r="B643" s="68" t="s">
        <v>416</v>
      </c>
      <c r="C643" s="68" t="s">
        <v>477</v>
      </c>
      <c r="D643" s="66" t="s">
        <v>489</v>
      </c>
      <c r="E643" s="68" t="s">
        <v>469</v>
      </c>
      <c r="F643" s="67">
        <f>F644</f>
        <v>15500</v>
      </c>
      <c r="G643" s="67">
        <f aca="true" t="shared" si="60" ref="F643:I644">G644</f>
        <v>0</v>
      </c>
      <c r="H643" s="67">
        <f t="shared" si="60"/>
        <v>15500</v>
      </c>
      <c r="I643" s="67">
        <f t="shared" si="60"/>
        <v>6000</v>
      </c>
    </row>
    <row r="644" spans="1:9" ht="37.5">
      <c r="A644" s="75" t="s">
        <v>509</v>
      </c>
      <c r="B644" s="68" t="s">
        <v>416</v>
      </c>
      <c r="C644" s="68" t="s">
        <v>477</v>
      </c>
      <c r="D644" s="66" t="s">
        <v>321</v>
      </c>
      <c r="E644" s="68" t="s">
        <v>469</v>
      </c>
      <c r="F644" s="67">
        <f t="shared" si="60"/>
        <v>15500</v>
      </c>
      <c r="G644" s="67">
        <f t="shared" si="60"/>
        <v>0</v>
      </c>
      <c r="H644" s="67">
        <f t="shared" si="60"/>
        <v>15500</v>
      </c>
      <c r="I644" s="67">
        <f t="shared" si="60"/>
        <v>6000</v>
      </c>
    </row>
    <row r="645" spans="1:9" ht="18.75">
      <c r="A645" s="75" t="s">
        <v>313</v>
      </c>
      <c r="B645" s="68" t="s">
        <v>416</v>
      </c>
      <c r="C645" s="68" t="s">
        <v>477</v>
      </c>
      <c r="D645" s="66" t="s">
        <v>321</v>
      </c>
      <c r="E645" s="68" t="s">
        <v>312</v>
      </c>
      <c r="F645" s="67">
        <f>'приложение № 4'!G109</f>
        <v>15500</v>
      </c>
      <c r="G645" s="67">
        <f>'приложение № 4'!H109</f>
        <v>0</v>
      </c>
      <c r="H645" s="67">
        <f>'приложение № 4'!I109</f>
        <v>15500</v>
      </c>
      <c r="I645" s="67">
        <f>'приложение № 4'!J109</f>
        <v>6000</v>
      </c>
    </row>
    <row r="646" spans="1:9" ht="18.75">
      <c r="A646" s="40" t="s">
        <v>13</v>
      </c>
      <c r="B646" s="13" t="s">
        <v>416</v>
      </c>
      <c r="C646" s="13" t="s">
        <v>477</v>
      </c>
      <c r="D646" s="11" t="s">
        <v>10</v>
      </c>
      <c r="E646" s="13" t="s">
        <v>469</v>
      </c>
      <c r="F646" s="109">
        <f>F647+F649</f>
        <v>0</v>
      </c>
      <c r="G646" s="109">
        <f>G647+G649</f>
        <v>150247</v>
      </c>
      <c r="H646" s="109">
        <f>H647+H649</f>
        <v>150247</v>
      </c>
      <c r="I646" s="109">
        <f>I647+I649</f>
        <v>150247</v>
      </c>
    </row>
    <row r="647" spans="1:9" ht="18.75">
      <c r="A647" s="40" t="s">
        <v>17</v>
      </c>
      <c r="B647" s="13" t="s">
        <v>416</v>
      </c>
      <c r="C647" s="13" t="s">
        <v>477</v>
      </c>
      <c r="D647" s="11" t="s">
        <v>11</v>
      </c>
      <c r="E647" s="13" t="s">
        <v>469</v>
      </c>
      <c r="F647" s="109">
        <f>F648</f>
        <v>0</v>
      </c>
      <c r="G647" s="109">
        <f>G648</f>
        <v>2990</v>
      </c>
      <c r="H647" s="109">
        <f>H648</f>
        <v>2990</v>
      </c>
      <c r="I647" s="109">
        <f>I648</f>
        <v>2990</v>
      </c>
    </row>
    <row r="648" spans="1:9" ht="18.75">
      <c r="A648" s="40" t="s">
        <v>313</v>
      </c>
      <c r="B648" s="13" t="s">
        <v>416</v>
      </c>
      <c r="C648" s="13" t="s">
        <v>477</v>
      </c>
      <c r="D648" s="11" t="s">
        <v>11</v>
      </c>
      <c r="E648" s="13" t="s">
        <v>312</v>
      </c>
      <c r="F648" s="109">
        <f>'приложение № 4'!G112</f>
        <v>0</v>
      </c>
      <c r="G648" s="109">
        <f>'приложение № 4'!H112</f>
        <v>2990</v>
      </c>
      <c r="H648" s="109">
        <f>'приложение № 4'!I112</f>
        <v>2990</v>
      </c>
      <c r="I648" s="109">
        <f>'приложение № 4'!J112</f>
        <v>2990</v>
      </c>
    </row>
    <row r="649" spans="1:9" ht="37.5">
      <c r="A649" s="40" t="s">
        <v>18</v>
      </c>
      <c r="B649" s="13" t="s">
        <v>416</v>
      </c>
      <c r="C649" s="13" t="s">
        <v>477</v>
      </c>
      <c r="D649" s="11" t="s">
        <v>12</v>
      </c>
      <c r="E649" s="13" t="s">
        <v>469</v>
      </c>
      <c r="F649" s="109">
        <f>F650</f>
        <v>0</v>
      </c>
      <c r="G649" s="109">
        <f>G650</f>
        <v>147257</v>
      </c>
      <c r="H649" s="109">
        <f>H650</f>
        <v>147257</v>
      </c>
      <c r="I649" s="109">
        <f>I650</f>
        <v>147257</v>
      </c>
    </row>
    <row r="650" spans="1:9" ht="18.75">
      <c r="A650" s="40" t="s">
        <v>313</v>
      </c>
      <c r="B650" s="13" t="s">
        <v>416</v>
      </c>
      <c r="C650" s="13" t="s">
        <v>477</v>
      </c>
      <c r="D650" s="11" t="s">
        <v>12</v>
      </c>
      <c r="E650" s="13" t="s">
        <v>312</v>
      </c>
      <c r="F650" s="67">
        <f>'приложение № 4'!G114</f>
        <v>0</v>
      </c>
      <c r="G650" s="67">
        <f>'приложение № 4'!H114</f>
        <v>147257</v>
      </c>
      <c r="H650" s="67">
        <f>'приложение № 4'!I114</f>
        <v>147257</v>
      </c>
      <c r="I650" s="67">
        <f>'приложение № 4'!J114</f>
        <v>147257</v>
      </c>
    </row>
    <row r="651" spans="1:9" ht="18.75">
      <c r="A651" s="26" t="s">
        <v>427</v>
      </c>
      <c r="B651" s="27" t="s">
        <v>494</v>
      </c>
      <c r="C651" s="27" t="s">
        <v>467</v>
      </c>
      <c r="D651" s="27" t="s">
        <v>468</v>
      </c>
      <c r="E651" s="27" t="s">
        <v>469</v>
      </c>
      <c r="F651" s="37">
        <f>F652+F662+F775+F814</f>
        <v>342769409</v>
      </c>
      <c r="G651" s="37">
        <f>G652+G662+G775+G814</f>
        <v>-16467727.120000003</v>
      </c>
      <c r="H651" s="37">
        <f>H652+H662+H775+H814</f>
        <v>326301681.88</v>
      </c>
      <c r="I651" s="37">
        <f>I652+I662+I775+I814</f>
        <v>313563827.4100001</v>
      </c>
    </row>
    <row r="652" spans="1:9" ht="18.75">
      <c r="A652" s="69" t="s">
        <v>382</v>
      </c>
      <c r="B652" s="84" t="s">
        <v>494</v>
      </c>
      <c r="C652" s="85" t="s">
        <v>472</v>
      </c>
      <c r="D652" s="84" t="s">
        <v>468</v>
      </c>
      <c r="E652" s="84" t="s">
        <v>469</v>
      </c>
      <c r="F652" s="111">
        <f>F653</f>
        <v>11947373</v>
      </c>
      <c r="G652" s="111">
        <f aca="true" t="shared" si="61" ref="F652:I653">G653</f>
        <v>-931333</v>
      </c>
      <c r="H652" s="111">
        <f t="shared" si="61"/>
        <v>11016040</v>
      </c>
      <c r="I652" s="111">
        <f t="shared" si="61"/>
        <v>11016040</v>
      </c>
    </row>
    <row r="653" spans="1:9" ht="18.75">
      <c r="A653" s="69" t="s">
        <v>383</v>
      </c>
      <c r="B653" s="84" t="s">
        <v>494</v>
      </c>
      <c r="C653" s="85" t="s">
        <v>472</v>
      </c>
      <c r="D653" s="84" t="s">
        <v>145</v>
      </c>
      <c r="E653" s="84" t="s">
        <v>469</v>
      </c>
      <c r="F653" s="111">
        <f t="shared" si="61"/>
        <v>11947373</v>
      </c>
      <c r="G653" s="111">
        <f t="shared" si="61"/>
        <v>-931333</v>
      </c>
      <c r="H653" s="111">
        <f t="shared" si="61"/>
        <v>11016040</v>
      </c>
      <c r="I653" s="111">
        <f t="shared" si="61"/>
        <v>11016040</v>
      </c>
    </row>
    <row r="654" spans="1:9" ht="44.25" customHeight="1">
      <c r="A654" s="86" t="s">
        <v>284</v>
      </c>
      <c r="B654" s="84" t="s">
        <v>494</v>
      </c>
      <c r="C654" s="85" t="s">
        <v>472</v>
      </c>
      <c r="D654" s="84" t="s">
        <v>146</v>
      </c>
      <c r="E654" s="84" t="s">
        <v>469</v>
      </c>
      <c r="F654" s="111">
        <f>F658+F655</f>
        <v>11947373</v>
      </c>
      <c r="G654" s="111">
        <f>G658+G655</f>
        <v>-931333</v>
      </c>
      <c r="H654" s="111">
        <f>H658+H655</f>
        <v>11016040</v>
      </c>
      <c r="I654" s="111">
        <f>I658+I655</f>
        <v>11016040</v>
      </c>
    </row>
    <row r="655" spans="1:9" ht="37.5">
      <c r="A655" s="83" t="s">
        <v>512</v>
      </c>
      <c r="B655" s="84" t="s">
        <v>494</v>
      </c>
      <c r="C655" s="85" t="s">
        <v>472</v>
      </c>
      <c r="D655" s="84" t="s">
        <v>146</v>
      </c>
      <c r="E655" s="84">
        <v>600</v>
      </c>
      <c r="F655" s="111">
        <f>F656</f>
        <v>5176473</v>
      </c>
      <c r="G655" s="111">
        <f aca="true" t="shared" si="62" ref="F655:I656">G656</f>
        <v>-1481753</v>
      </c>
      <c r="H655" s="111">
        <f t="shared" si="62"/>
        <v>3694720</v>
      </c>
      <c r="I655" s="111">
        <f t="shared" si="62"/>
        <v>3694720</v>
      </c>
    </row>
    <row r="656" spans="1:9" ht="18.75">
      <c r="A656" s="83" t="s">
        <v>285</v>
      </c>
      <c r="B656" s="84" t="s">
        <v>494</v>
      </c>
      <c r="C656" s="85" t="s">
        <v>472</v>
      </c>
      <c r="D656" s="84" t="s">
        <v>146</v>
      </c>
      <c r="E656" s="84" t="s">
        <v>510</v>
      </c>
      <c r="F656" s="111">
        <f t="shared" si="62"/>
        <v>5176473</v>
      </c>
      <c r="G656" s="111">
        <f t="shared" si="62"/>
        <v>-1481753</v>
      </c>
      <c r="H656" s="111">
        <f t="shared" si="62"/>
        <v>3694720</v>
      </c>
      <c r="I656" s="111">
        <f t="shared" si="62"/>
        <v>3694720</v>
      </c>
    </row>
    <row r="657" spans="1:9" ht="56.25">
      <c r="A657" s="83" t="s">
        <v>514</v>
      </c>
      <c r="B657" s="84" t="s">
        <v>494</v>
      </c>
      <c r="C657" s="85" t="s">
        <v>472</v>
      </c>
      <c r="D657" s="84" t="s">
        <v>146</v>
      </c>
      <c r="E657" s="84" t="s">
        <v>511</v>
      </c>
      <c r="F657" s="111">
        <f>'приложение № 4'!G216</f>
        <v>5176473</v>
      </c>
      <c r="G657" s="111">
        <f>'приложение № 4'!H216</f>
        <v>-1481753</v>
      </c>
      <c r="H657" s="111">
        <f>'приложение № 4'!I216</f>
        <v>3694720</v>
      </c>
      <c r="I657" s="111">
        <f>'приложение № 4'!J216</f>
        <v>3694720</v>
      </c>
    </row>
    <row r="658" spans="1:9" ht="37.5">
      <c r="A658" s="83" t="s">
        <v>286</v>
      </c>
      <c r="B658" s="84" t="s">
        <v>494</v>
      </c>
      <c r="C658" s="85" t="s">
        <v>472</v>
      </c>
      <c r="D658" s="84" t="s">
        <v>147</v>
      </c>
      <c r="E658" s="84" t="s">
        <v>469</v>
      </c>
      <c r="F658" s="111">
        <f>F659</f>
        <v>6770900</v>
      </c>
      <c r="G658" s="111">
        <f aca="true" t="shared" si="63" ref="F658:I660">G659</f>
        <v>550420</v>
      </c>
      <c r="H658" s="111">
        <f t="shared" si="63"/>
        <v>7321320</v>
      </c>
      <c r="I658" s="111">
        <f t="shared" si="63"/>
        <v>7321320</v>
      </c>
    </row>
    <row r="659" spans="1:9" ht="37.5">
      <c r="A659" s="83" t="s">
        <v>512</v>
      </c>
      <c r="B659" s="84" t="s">
        <v>494</v>
      </c>
      <c r="C659" s="85" t="s">
        <v>472</v>
      </c>
      <c r="D659" s="84" t="s">
        <v>147</v>
      </c>
      <c r="E659" s="84">
        <v>600</v>
      </c>
      <c r="F659" s="111">
        <f t="shared" si="63"/>
        <v>6770900</v>
      </c>
      <c r="G659" s="111">
        <f t="shared" si="63"/>
        <v>550420</v>
      </c>
      <c r="H659" s="111">
        <f t="shared" si="63"/>
        <v>7321320</v>
      </c>
      <c r="I659" s="111">
        <f t="shared" si="63"/>
        <v>7321320</v>
      </c>
    </row>
    <row r="660" spans="1:9" ht="18.75">
      <c r="A660" s="83" t="s">
        <v>285</v>
      </c>
      <c r="B660" s="84" t="s">
        <v>494</v>
      </c>
      <c r="C660" s="85" t="s">
        <v>472</v>
      </c>
      <c r="D660" s="84" t="s">
        <v>147</v>
      </c>
      <c r="E660" s="84" t="s">
        <v>510</v>
      </c>
      <c r="F660" s="111">
        <f t="shared" si="63"/>
        <v>6770900</v>
      </c>
      <c r="G660" s="111">
        <f t="shared" si="63"/>
        <v>550420</v>
      </c>
      <c r="H660" s="111">
        <f t="shared" si="63"/>
        <v>7321320</v>
      </c>
      <c r="I660" s="111">
        <f t="shared" si="63"/>
        <v>7321320</v>
      </c>
    </row>
    <row r="661" spans="1:9" ht="56.25">
      <c r="A661" s="83" t="s">
        <v>514</v>
      </c>
      <c r="B661" s="84" t="s">
        <v>494</v>
      </c>
      <c r="C661" s="85" t="s">
        <v>472</v>
      </c>
      <c r="D661" s="84" t="s">
        <v>147</v>
      </c>
      <c r="E661" s="84" t="s">
        <v>511</v>
      </c>
      <c r="F661" s="111">
        <f>'приложение № 4'!G220</f>
        <v>6770900</v>
      </c>
      <c r="G661" s="111">
        <f>'приложение № 4'!H220</f>
        <v>550420</v>
      </c>
      <c r="H661" s="111">
        <f>'приложение № 4'!I220</f>
        <v>7321320</v>
      </c>
      <c r="I661" s="111">
        <f>'приложение № 4'!J220</f>
        <v>7321320</v>
      </c>
    </row>
    <row r="662" spans="1:9" ht="18.75">
      <c r="A662" s="65" t="s">
        <v>428</v>
      </c>
      <c r="B662" s="87">
        <v>10</v>
      </c>
      <c r="C662" s="66" t="s">
        <v>495</v>
      </c>
      <c r="D662" s="68" t="s">
        <v>468</v>
      </c>
      <c r="E662" s="68" t="s">
        <v>469</v>
      </c>
      <c r="F662" s="111">
        <f>F663+F667+F673+F754+F759+F769</f>
        <v>258988241</v>
      </c>
      <c r="G662" s="111">
        <f>G663+G667+G673+G754+G759+G769</f>
        <v>-19693003</v>
      </c>
      <c r="H662" s="111">
        <f>H663+H667+H673+H754+H759+H769</f>
        <v>239295238</v>
      </c>
      <c r="I662" s="111">
        <f>I663+I667+I673+I754+I759+I769</f>
        <v>227605292.57000005</v>
      </c>
    </row>
    <row r="663" spans="1:9" ht="37.5">
      <c r="A663" s="50" t="s">
        <v>40</v>
      </c>
      <c r="B663" s="44">
        <v>10</v>
      </c>
      <c r="C663" s="11" t="s">
        <v>495</v>
      </c>
      <c r="D663" s="13" t="s">
        <v>39</v>
      </c>
      <c r="E663" s="13" t="s">
        <v>469</v>
      </c>
      <c r="F663" s="109">
        <f aca="true" t="shared" si="64" ref="F663:I665">F664</f>
        <v>0</v>
      </c>
      <c r="G663" s="109">
        <f t="shared" si="64"/>
        <v>6736170</v>
      </c>
      <c r="H663" s="109">
        <f t="shared" si="64"/>
        <v>6736170</v>
      </c>
      <c r="I663" s="109">
        <f t="shared" si="64"/>
        <v>5261068</v>
      </c>
    </row>
    <row r="664" spans="1:9" ht="18.75">
      <c r="A664" s="1" t="s">
        <v>287</v>
      </c>
      <c r="B664" s="44">
        <v>10</v>
      </c>
      <c r="C664" s="11" t="s">
        <v>495</v>
      </c>
      <c r="D664" s="13" t="s">
        <v>39</v>
      </c>
      <c r="E664" s="13" t="s">
        <v>230</v>
      </c>
      <c r="F664" s="109">
        <f t="shared" si="64"/>
        <v>0</v>
      </c>
      <c r="G664" s="109">
        <f t="shared" si="64"/>
        <v>6736170</v>
      </c>
      <c r="H664" s="109">
        <f t="shared" si="64"/>
        <v>6736170</v>
      </c>
      <c r="I664" s="109">
        <f t="shared" si="64"/>
        <v>5261068</v>
      </c>
    </row>
    <row r="665" spans="1:9" ht="18.75">
      <c r="A665" s="1" t="s">
        <v>233</v>
      </c>
      <c r="B665" s="13" t="s">
        <v>494</v>
      </c>
      <c r="C665" s="13" t="s">
        <v>495</v>
      </c>
      <c r="D665" s="13" t="s">
        <v>39</v>
      </c>
      <c r="E665" s="13" t="s">
        <v>76</v>
      </c>
      <c r="F665" s="109">
        <f t="shared" si="64"/>
        <v>0</v>
      </c>
      <c r="G665" s="109">
        <f t="shared" si="64"/>
        <v>6736170</v>
      </c>
      <c r="H665" s="109">
        <f t="shared" si="64"/>
        <v>6736170</v>
      </c>
      <c r="I665" s="109">
        <f t="shared" si="64"/>
        <v>5261068</v>
      </c>
    </row>
    <row r="666" spans="1:9" ht="18.75">
      <c r="A666" s="12" t="s">
        <v>75</v>
      </c>
      <c r="B666" s="13" t="s">
        <v>494</v>
      </c>
      <c r="C666" s="13" t="s">
        <v>495</v>
      </c>
      <c r="D666" s="13" t="s">
        <v>39</v>
      </c>
      <c r="E666" s="13" t="s">
        <v>76</v>
      </c>
      <c r="F666" s="111">
        <f>'приложение № 4'!G669</f>
        <v>0</v>
      </c>
      <c r="G666" s="111">
        <f>'приложение № 4'!H669</f>
        <v>6736170</v>
      </c>
      <c r="H666" s="111">
        <f>'приложение № 4'!I669</f>
        <v>6736170</v>
      </c>
      <c r="I666" s="111">
        <f>'приложение № 4'!J669</f>
        <v>5261068</v>
      </c>
    </row>
    <row r="667" spans="1:9" ht="18.75">
      <c r="A667" s="65" t="s">
        <v>384</v>
      </c>
      <c r="B667" s="66">
        <v>10</v>
      </c>
      <c r="C667" s="66" t="s">
        <v>495</v>
      </c>
      <c r="D667" s="66" t="s">
        <v>148</v>
      </c>
      <c r="E667" s="66" t="s">
        <v>469</v>
      </c>
      <c r="F667" s="111">
        <f>F668</f>
        <v>11497362</v>
      </c>
      <c r="G667" s="111">
        <f>G668</f>
        <v>-862730</v>
      </c>
      <c r="H667" s="111">
        <f>H668</f>
        <v>10634632</v>
      </c>
      <c r="I667" s="111">
        <f>I668</f>
        <v>10628447.049999999</v>
      </c>
    </row>
    <row r="668" spans="1:9" ht="37.5">
      <c r="A668" s="65" t="s">
        <v>385</v>
      </c>
      <c r="B668" s="66">
        <v>10</v>
      </c>
      <c r="C668" s="66" t="s">
        <v>495</v>
      </c>
      <c r="D668" s="66" t="s">
        <v>149</v>
      </c>
      <c r="E668" s="66" t="s">
        <v>469</v>
      </c>
      <c r="F668" s="111">
        <f>F670+F669</f>
        <v>11497362</v>
      </c>
      <c r="G668" s="111">
        <f>G670+G669</f>
        <v>-862730</v>
      </c>
      <c r="H668" s="111">
        <f>H670+H669</f>
        <v>10634632</v>
      </c>
      <c r="I668" s="111">
        <f>I670+I669</f>
        <v>10628447.049999999</v>
      </c>
    </row>
    <row r="669" spans="1:9" ht="18.75">
      <c r="A669" s="65" t="s">
        <v>313</v>
      </c>
      <c r="B669" s="66">
        <v>10</v>
      </c>
      <c r="C669" s="66" t="s">
        <v>495</v>
      </c>
      <c r="D669" s="66" t="s">
        <v>149</v>
      </c>
      <c r="E669" s="66" t="s">
        <v>312</v>
      </c>
      <c r="F669" s="111">
        <f>'приложение № 4'!G224</f>
        <v>117450</v>
      </c>
      <c r="G669" s="111">
        <f>'приложение № 4'!H224</f>
        <v>-12672</v>
      </c>
      <c r="H669" s="111">
        <f>'приложение № 4'!I224</f>
        <v>104778</v>
      </c>
      <c r="I669" s="111">
        <f>'приложение № 4'!J224</f>
        <v>103880.7</v>
      </c>
    </row>
    <row r="670" spans="1:9" ht="18.75">
      <c r="A670" s="65" t="s">
        <v>287</v>
      </c>
      <c r="B670" s="66">
        <v>10</v>
      </c>
      <c r="C670" s="66" t="s">
        <v>495</v>
      </c>
      <c r="D670" s="66" t="s">
        <v>149</v>
      </c>
      <c r="E670" s="66" t="s">
        <v>230</v>
      </c>
      <c r="F670" s="111">
        <f>F671+F672</f>
        <v>11379912</v>
      </c>
      <c r="G670" s="111">
        <f>G671+G672</f>
        <v>-850058</v>
      </c>
      <c r="H670" s="111">
        <f>H671+H672</f>
        <v>10529854</v>
      </c>
      <c r="I670" s="111">
        <f>I671+I672</f>
        <v>10524566.35</v>
      </c>
    </row>
    <row r="671" spans="1:9" ht="18.75" hidden="1">
      <c r="A671" s="160" t="s">
        <v>231</v>
      </c>
      <c r="B671" s="164">
        <v>10</v>
      </c>
      <c r="C671" s="164" t="s">
        <v>495</v>
      </c>
      <c r="D671" s="164" t="s">
        <v>149</v>
      </c>
      <c r="E671" s="165" t="s">
        <v>232</v>
      </c>
      <c r="F671" s="166">
        <f>'приложение № 4'!G226</f>
        <v>11379912</v>
      </c>
      <c r="G671" s="166">
        <f>'приложение № 4'!H226</f>
        <v>-11379912</v>
      </c>
      <c r="H671" s="166">
        <f>'приложение № 4'!I226</f>
        <v>0</v>
      </c>
      <c r="I671" s="166">
        <f>'приложение № 4'!J226</f>
        <v>0</v>
      </c>
    </row>
    <row r="672" spans="1:9" ht="18.75">
      <c r="A672" s="65" t="s">
        <v>233</v>
      </c>
      <c r="B672" s="66">
        <v>10</v>
      </c>
      <c r="C672" s="66" t="s">
        <v>495</v>
      </c>
      <c r="D672" s="66" t="s">
        <v>149</v>
      </c>
      <c r="E672" s="74" t="s">
        <v>234</v>
      </c>
      <c r="F672" s="111">
        <f>'приложение № 4'!G227</f>
        <v>0</v>
      </c>
      <c r="G672" s="111">
        <f>'приложение № 4'!H227</f>
        <v>10529854</v>
      </c>
      <c r="H672" s="111">
        <f>'приложение № 4'!I227</f>
        <v>10529854</v>
      </c>
      <c r="I672" s="111">
        <f>'приложение № 4'!J227</f>
        <v>10524566.35</v>
      </c>
    </row>
    <row r="673" spans="1:9" ht="18.75">
      <c r="A673" s="65" t="s">
        <v>429</v>
      </c>
      <c r="B673" s="87">
        <v>10</v>
      </c>
      <c r="C673" s="66" t="s">
        <v>495</v>
      </c>
      <c r="D673" s="66" t="s">
        <v>299</v>
      </c>
      <c r="E673" s="68" t="s">
        <v>469</v>
      </c>
      <c r="F673" s="111">
        <f>F674+F678+F683+F687+F692+F749</f>
        <v>234076479</v>
      </c>
      <c r="G673" s="111">
        <f>G674+G678+G683+G687+G692+G749</f>
        <v>-35270920</v>
      </c>
      <c r="H673" s="111">
        <f>H674+H678+H683+H687+H692+H749</f>
        <v>198805559</v>
      </c>
      <c r="I673" s="111">
        <f>I674+I678+I683+I687+I692+I749</f>
        <v>192792417.32000005</v>
      </c>
    </row>
    <row r="674" spans="1:9" ht="18.75">
      <c r="A674" s="69" t="s">
        <v>386</v>
      </c>
      <c r="B674" s="68" t="s">
        <v>494</v>
      </c>
      <c r="C674" s="68" t="s">
        <v>495</v>
      </c>
      <c r="D674" s="68" t="s">
        <v>150</v>
      </c>
      <c r="E674" s="68" t="s">
        <v>469</v>
      </c>
      <c r="F674" s="111">
        <f>F676+F675</f>
        <v>2012100</v>
      </c>
      <c r="G674" s="111">
        <f>G676+G675</f>
        <v>175579.99999999983</v>
      </c>
      <c r="H674" s="111">
        <f>H676+H675</f>
        <v>2187680</v>
      </c>
      <c r="I674" s="111">
        <f>I676+I675</f>
        <v>2187680</v>
      </c>
    </row>
    <row r="675" spans="1:9" ht="18.75">
      <c r="A675" s="65" t="s">
        <v>313</v>
      </c>
      <c r="B675" s="68" t="s">
        <v>494</v>
      </c>
      <c r="C675" s="68" t="s">
        <v>495</v>
      </c>
      <c r="D675" s="68" t="s">
        <v>150</v>
      </c>
      <c r="E675" s="68" t="s">
        <v>312</v>
      </c>
      <c r="F675" s="111">
        <f>'приложение № 4'!G230</f>
        <v>67000</v>
      </c>
      <c r="G675" s="111">
        <f>'приложение № 4'!H230</f>
        <v>-37478.07</v>
      </c>
      <c r="H675" s="111">
        <f>'приложение № 4'!I230</f>
        <v>29521.93</v>
      </c>
      <c r="I675" s="111">
        <f>'приложение № 4'!J230</f>
        <v>29521.93</v>
      </c>
    </row>
    <row r="676" spans="1:9" ht="18.75" customHeight="1">
      <c r="A676" s="65" t="s">
        <v>287</v>
      </c>
      <c r="B676" s="66">
        <v>10</v>
      </c>
      <c r="C676" s="66" t="s">
        <v>495</v>
      </c>
      <c r="D676" s="66" t="s">
        <v>150</v>
      </c>
      <c r="E676" s="66" t="s">
        <v>230</v>
      </c>
      <c r="F676" s="111">
        <f>F677</f>
        <v>1945100</v>
      </c>
      <c r="G676" s="111">
        <f>G677</f>
        <v>213058.06999999983</v>
      </c>
      <c r="H676" s="111">
        <f>H677</f>
        <v>2158158.07</v>
      </c>
      <c r="I676" s="111">
        <f>I677</f>
        <v>2158158.07</v>
      </c>
    </row>
    <row r="677" spans="1:9" ht="18.75">
      <c r="A677" s="65" t="s">
        <v>233</v>
      </c>
      <c r="B677" s="66">
        <v>10</v>
      </c>
      <c r="C677" s="66" t="s">
        <v>495</v>
      </c>
      <c r="D677" s="66" t="s">
        <v>150</v>
      </c>
      <c r="E677" s="66" t="s">
        <v>234</v>
      </c>
      <c r="F677" s="111">
        <f>'приложение № 4'!G232</f>
        <v>1945100</v>
      </c>
      <c r="G677" s="111">
        <f>'приложение № 4'!H232</f>
        <v>213058.06999999983</v>
      </c>
      <c r="H677" s="111">
        <f>'приложение № 4'!I232</f>
        <v>2158158.07</v>
      </c>
      <c r="I677" s="111">
        <f>'приложение № 4'!J232</f>
        <v>2158158.07</v>
      </c>
    </row>
    <row r="678" spans="1:9" ht="37.5">
      <c r="A678" s="65" t="s">
        <v>235</v>
      </c>
      <c r="B678" s="66">
        <v>10</v>
      </c>
      <c r="C678" s="66" t="s">
        <v>495</v>
      </c>
      <c r="D678" s="66" t="s">
        <v>236</v>
      </c>
      <c r="E678" s="74" t="s">
        <v>469</v>
      </c>
      <c r="F678" s="111">
        <f>F679+F680</f>
        <v>74226500</v>
      </c>
      <c r="G678" s="111">
        <f>G679+G680</f>
        <v>-29195000</v>
      </c>
      <c r="H678" s="111">
        <f>H679+H680</f>
        <v>45031500</v>
      </c>
      <c r="I678" s="111">
        <f>I679+I680</f>
        <v>41326793.830000006</v>
      </c>
    </row>
    <row r="679" spans="1:9" ht="18.75">
      <c r="A679" s="65" t="s">
        <v>313</v>
      </c>
      <c r="B679" s="66">
        <v>10</v>
      </c>
      <c r="C679" s="66" t="s">
        <v>495</v>
      </c>
      <c r="D679" s="66" t="s">
        <v>236</v>
      </c>
      <c r="E679" s="66" t="s">
        <v>312</v>
      </c>
      <c r="F679" s="111">
        <f>'приложение № 4'!G234</f>
        <v>680000</v>
      </c>
      <c r="G679" s="111">
        <f>'приложение № 4'!H234</f>
        <v>365000</v>
      </c>
      <c r="H679" s="111">
        <f>'приложение № 4'!I234</f>
        <v>1045000</v>
      </c>
      <c r="I679" s="111">
        <f>'приложение № 4'!J234</f>
        <v>604626.95</v>
      </c>
    </row>
    <row r="680" spans="1:9" ht="37.5" customHeight="1">
      <c r="A680" s="65" t="s">
        <v>287</v>
      </c>
      <c r="B680" s="66">
        <v>10</v>
      </c>
      <c r="C680" s="66" t="s">
        <v>495</v>
      </c>
      <c r="D680" s="66" t="s">
        <v>236</v>
      </c>
      <c r="E680" s="74" t="s">
        <v>230</v>
      </c>
      <c r="F680" s="111">
        <f>F681+F682</f>
        <v>73546500</v>
      </c>
      <c r="G680" s="111">
        <f>G681+G682</f>
        <v>-29560000</v>
      </c>
      <c r="H680" s="111">
        <f>H681+H682</f>
        <v>43986500</v>
      </c>
      <c r="I680" s="111">
        <f>I681+I682</f>
        <v>40722166.88</v>
      </c>
    </row>
    <row r="681" spans="1:9" s="157" customFormat="1" ht="18.75" customHeight="1" hidden="1">
      <c r="A681" s="160" t="s">
        <v>231</v>
      </c>
      <c r="B681" s="164">
        <v>10</v>
      </c>
      <c r="C681" s="164" t="s">
        <v>495</v>
      </c>
      <c r="D681" s="164" t="s">
        <v>236</v>
      </c>
      <c r="E681" s="165" t="s">
        <v>232</v>
      </c>
      <c r="F681" s="166">
        <f>'приложение № 4'!G236</f>
        <v>73546500</v>
      </c>
      <c r="G681" s="166">
        <f>'приложение № 4'!H236</f>
        <v>-73546500</v>
      </c>
      <c r="H681" s="166">
        <f>'приложение № 4'!I236</f>
        <v>0</v>
      </c>
      <c r="I681" s="166">
        <f>'приложение № 4'!J236</f>
        <v>0</v>
      </c>
    </row>
    <row r="682" spans="1:9" ht="18.75">
      <c r="A682" s="12" t="s">
        <v>233</v>
      </c>
      <c r="B682" s="66">
        <v>10</v>
      </c>
      <c r="C682" s="66" t="s">
        <v>495</v>
      </c>
      <c r="D682" s="66" t="s">
        <v>236</v>
      </c>
      <c r="E682" s="74" t="s">
        <v>234</v>
      </c>
      <c r="F682" s="111">
        <f>'приложение № 4'!G237</f>
        <v>0</v>
      </c>
      <c r="G682" s="111">
        <f>'приложение № 4'!H237</f>
        <v>43986500</v>
      </c>
      <c r="H682" s="111">
        <f>'приложение № 4'!I237</f>
        <v>43986500</v>
      </c>
      <c r="I682" s="111">
        <f>'приложение № 4'!J237</f>
        <v>40722166.88</v>
      </c>
    </row>
    <row r="683" spans="1:9" ht="56.25">
      <c r="A683" s="83" t="s">
        <v>237</v>
      </c>
      <c r="B683" s="66">
        <v>10</v>
      </c>
      <c r="C683" s="66" t="s">
        <v>495</v>
      </c>
      <c r="D683" s="66" t="s">
        <v>238</v>
      </c>
      <c r="E683" s="74" t="s">
        <v>469</v>
      </c>
      <c r="F683" s="111">
        <f>F685+F684</f>
        <v>11200</v>
      </c>
      <c r="G683" s="111">
        <f>G685+G684</f>
        <v>0</v>
      </c>
      <c r="H683" s="111">
        <f>H685+H684</f>
        <v>11200</v>
      </c>
      <c r="I683" s="111">
        <f>I685+I684</f>
        <v>1406.79</v>
      </c>
    </row>
    <row r="684" spans="1:9" ht="18.75">
      <c r="A684" s="65" t="s">
        <v>313</v>
      </c>
      <c r="B684" s="66">
        <v>10</v>
      </c>
      <c r="C684" s="66" t="s">
        <v>495</v>
      </c>
      <c r="D684" s="66" t="s">
        <v>238</v>
      </c>
      <c r="E684" s="74" t="s">
        <v>312</v>
      </c>
      <c r="F684" s="111">
        <f>'приложение № 4'!G239</f>
        <v>170</v>
      </c>
      <c r="G684" s="111">
        <f>'приложение № 4'!H239</f>
        <v>0</v>
      </c>
      <c r="H684" s="111">
        <f>'приложение № 4'!I239</f>
        <v>170</v>
      </c>
      <c r="I684" s="111">
        <f>'приложение № 4'!J239</f>
        <v>20.79</v>
      </c>
    </row>
    <row r="685" spans="1:9" ht="18.75">
      <c r="A685" s="65" t="s">
        <v>287</v>
      </c>
      <c r="B685" s="66">
        <v>10</v>
      </c>
      <c r="C685" s="66" t="s">
        <v>495</v>
      </c>
      <c r="D685" s="66" t="s">
        <v>238</v>
      </c>
      <c r="E685" s="74" t="s">
        <v>230</v>
      </c>
      <c r="F685" s="111">
        <f>F686</f>
        <v>11030</v>
      </c>
      <c r="G685" s="111">
        <f>G686</f>
        <v>0</v>
      </c>
      <c r="H685" s="111">
        <f>H686</f>
        <v>11030</v>
      </c>
      <c r="I685" s="111">
        <f>I686</f>
        <v>1386</v>
      </c>
    </row>
    <row r="686" spans="1:9" ht="18.75">
      <c r="A686" s="65" t="s">
        <v>233</v>
      </c>
      <c r="B686" s="66">
        <v>10</v>
      </c>
      <c r="C686" s="66" t="s">
        <v>495</v>
      </c>
      <c r="D686" s="66" t="s">
        <v>238</v>
      </c>
      <c r="E686" s="74" t="s">
        <v>234</v>
      </c>
      <c r="F686" s="111">
        <f>'приложение № 4'!G241</f>
        <v>11030</v>
      </c>
      <c r="G686" s="111">
        <f>'приложение № 4'!H241</f>
        <v>0</v>
      </c>
      <c r="H686" s="111">
        <f>'приложение № 4'!I241</f>
        <v>11030</v>
      </c>
      <c r="I686" s="111">
        <f>'приложение № 4'!J241</f>
        <v>1386</v>
      </c>
    </row>
    <row r="687" spans="1:9" ht="112.5">
      <c r="A687" s="65" t="s">
        <v>239</v>
      </c>
      <c r="B687" s="66">
        <v>10</v>
      </c>
      <c r="C687" s="66" t="s">
        <v>495</v>
      </c>
      <c r="D687" s="66" t="s">
        <v>240</v>
      </c>
      <c r="E687" s="66" t="s">
        <v>469</v>
      </c>
      <c r="F687" s="111">
        <f>F689+F688</f>
        <v>10934200</v>
      </c>
      <c r="G687" s="111">
        <f>G689+G688</f>
        <v>-340000</v>
      </c>
      <c r="H687" s="111">
        <f>H689+H688</f>
        <v>10594200</v>
      </c>
      <c r="I687" s="111">
        <f>I689+I688</f>
        <v>10594195.47</v>
      </c>
    </row>
    <row r="688" spans="1:9" ht="18.75" customHeight="1" hidden="1">
      <c r="A688" s="65" t="s">
        <v>313</v>
      </c>
      <c r="B688" s="66">
        <v>10</v>
      </c>
      <c r="C688" s="66" t="s">
        <v>495</v>
      </c>
      <c r="D688" s="66" t="s">
        <v>240</v>
      </c>
      <c r="E688" s="66" t="s">
        <v>312</v>
      </c>
      <c r="F688" s="111">
        <f>'приложение № 4'!G243</f>
        <v>170000</v>
      </c>
      <c r="G688" s="111">
        <f>'приложение № 4'!H243</f>
        <v>-170000</v>
      </c>
      <c r="H688" s="111">
        <f>'приложение № 4'!I243</f>
        <v>0</v>
      </c>
      <c r="I688" s="111">
        <f>'приложение № 4'!J243</f>
        <v>0</v>
      </c>
    </row>
    <row r="689" spans="1:9" ht="18.75">
      <c r="A689" s="65" t="s">
        <v>287</v>
      </c>
      <c r="B689" s="66">
        <v>10</v>
      </c>
      <c r="C689" s="66" t="s">
        <v>495</v>
      </c>
      <c r="D689" s="66" t="s">
        <v>240</v>
      </c>
      <c r="E689" s="66" t="s">
        <v>230</v>
      </c>
      <c r="F689" s="111">
        <f>F690+F691</f>
        <v>10764200</v>
      </c>
      <c r="G689" s="111">
        <f>G690+G691</f>
        <v>-170000</v>
      </c>
      <c r="H689" s="111">
        <f>H690+H691</f>
        <v>10594200</v>
      </c>
      <c r="I689" s="111">
        <f>I690+I691</f>
        <v>10594195.47</v>
      </c>
    </row>
    <row r="690" spans="1:9" s="157" customFormat="1" ht="18.75" customHeight="1" hidden="1">
      <c r="A690" s="160" t="s">
        <v>231</v>
      </c>
      <c r="B690" s="164">
        <v>10</v>
      </c>
      <c r="C690" s="164" t="s">
        <v>495</v>
      </c>
      <c r="D690" s="164" t="s">
        <v>240</v>
      </c>
      <c r="E690" s="165" t="s">
        <v>232</v>
      </c>
      <c r="F690" s="166">
        <f>'приложение № 4'!G245</f>
        <v>10764200</v>
      </c>
      <c r="G690" s="166">
        <f>'приложение № 4'!H245</f>
        <v>-10764200</v>
      </c>
      <c r="H690" s="166">
        <f>'приложение № 4'!I245</f>
        <v>0</v>
      </c>
      <c r="I690" s="166">
        <f>'приложение № 4'!J245</f>
        <v>0</v>
      </c>
    </row>
    <row r="691" spans="1:9" ht="27" customHeight="1">
      <c r="A691" s="12" t="s">
        <v>233</v>
      </c>
      <c r="B691" s="66">
        <v>10</v>
      </c>
      <c r="C691" s="66" t="s">
        <v>495</v>
      </c>
      <c r="D691" s="66" t="s">
        <v>240</v>
      </c>
      <c r="E691" s="74" t="s">
        <v>234</v>
      </c>
      <c r="F691" s="111">
        <f>'приложение № 4'!G246</f>
        <v>0</v>
      </c>
      <c r="G691" s="111">
        <f>'приложение № 4'!H246</f>
        <v>10594200</v>
      </c>
      <c r="H691" s="111">
        <f>'приложение № 4'!I246</f>
        <v>10594200</v>
      </c>
      <c r="I691" s="111">
        <f>'приложение № 4'!J246</f>
        <v>10594195.47</v>
      </c>
    </row>
    <row r="692" spans="1:9" ht="18.75">
      <c r="A692" s="83" t="s">
        <v>456</v>
      </c>
      <c r="B692" s="66">
        <v>10</v>
      </c>
      <c r="C692" s="66" t="s">
        <v>495</v>
      </c>
      <c r="D692" s="66" t="s">
        <v>155</v>
      </c>
      <c r="E692" s="66" t="s">
        <v>469</v>
      </c>
      <c r="F692" s="111">
        <f>F693+F697+F701+F710+F719+F724+F733+F737+F741+F745</f>
        <v>145225000</v>
      </c>
      <c r="G692" s="111">
        <f>G693+G697+G701+G710+G719+G724+G733+G737+G741+G745</f>
        <v>-5660500.000000002</v>
      </c>
      <c r="H692" s="111">
        <f>H693+H697+H701+H710+H719+H724+H733+H737+H741+H745</f>
        <v>139564500</v>
      </c>
      <c r="I692" s="111">
        <f>I693+I697+I701+I710+I719+I724+I733+I737+I741+I745</f>
        <v>137340867.43000004</v>
      </c>
    </row>
    <row r="693" spans="1:9" ht="56.25">
      <c r="A693" s="83" t="s">
        <v>243</v>
      </c>
      <c r="B693" s="66">
        <v>10</v>
      </c>
      <c r="C693" s="66" t="s">
        <v>495</v>
      </c>
      <c r="D693" s="66" t="s">
        <v>156</v>
      </c>
      <c r="E693" s="66" t="s">
        <v>469</v>
      </c>
      <c r="F693" s="111">
        <f>F695+F694</f>
        <v>713800</v>
      </c>
      <c r="G693" s="111">
        <f>G695+G694</f>
        <v>-681000</v>
      </c>
      <c r="H693" s="111">
        <f>H695+H694</f>
        <v>32800</v>
      </c>
      <c r="I693" s="111">
        <f>I695+I694</f>
        <v>16578.88</v>
      </c>
    </row>
    <row r="694" spans="1:9" ht="37.5" customHeight="1">
      <c r="A694" s="65" t="s">
        <v>313</v>
      </c>
      <c r="B694" s="66">
        <v>10</v>
      </c>
      <c r="C694" s="66" t="s">
        <v>495</v>
      </c>
      <c r="D694" s="66" t="s">
        <v>156</v>
      </c>
      <c r="E694" s="66" t="s">
        <v>312</v>
      </c>
      <c r="F694" s="111">
        <f>'приложение № 4'!G249</f>
        <v>12000</v>
      </c>
      <c r="G694" s="111">
        <f>'приложение № 4'!H249</f>
        <v>-11392</v>
      </c>
      <c r="H694" s="111">
        <f>'приложение № 4'!I249</f>
        <v>608</v>
      </c>
      <c r="I694" s="111">
        <f>'приложение № 4'!J249</f>
        <v>482.88</v>
      </c>
    </row>
    <row r="695" spans="1:9" ht="18.75" customHeight="1">
      <c r="A695" s="65" t="s">
        <v>287</v>
      </c>
      <c r="B695" s="66">
        <v>10</v>
      </c>
      <c r="C695" s="66" t="s">
        <v>495</v>
      </c>
      <c r="D695" s="66" t="s">
        <v>156</v>
      </c>
      <c r="E695" s="66" t="s">
        <v>230</v>
      </c>
      <c r="F695" s="111">
        <f>F696</f>
        <v>701800</v>
      </c>
      <c r="G695" s="111">
        <f>G696</f>
        <v>-669608</v>
      </c>
      <c r="H695" s="111">
        <f>H696</f>
        <v>32192</v>
      </c>
      <c r="I695" s="111">
        <f>I696</f>
        <v>16096</v>
      </c>
    </row>
    <row r="696" spans="1:9" ht="18.75">
      <c r="A696" s="65" t="s">
        <v>231</v>
      </c>
      <c r="B696" s="66">
        <v>10</v>
      </c>
      <c r="C696" s="66" t="s">
        <v>495</v>
      </c>
      <c r="D696" s="66" t="s">
        <v>156</v>
      </c>
      <c r="E696" s="66" t="s">
        <v>232</v>
      </c>
      <c r="F696" s="111">
        <f>'приложение № 4'!G251</f>
        <v>701800</v>
      </c>
      <c r="G696" s="111">
        <f>'приложение № 4'!H251</f>
        <v>-669608</v>
      </c>
      <c r="H696" s="111">
        <f>'приложение № 4'!I251</f>
        <v>32192</v>
      </c>
      <c r="I696" s="111">
        <f>'приложение № 4'!J251</f>
        <v>16096</v>
      </c>
    </row>
    <row r="697" spans="1:9" ht="37.5">
      <c r="A697" s="83" t="s">
        <v>244</v>
      </c>
      <c r="B697" s="66">
        <v>10</v>
      </c>
      <c r="C697" s="66" t="s">
        <v>495</v>
      </c>
      <c r="D697" s="66" t="s">
        <v>157</v>
      </c>
      <c r="E697" s="66" t="s">
        <v>469</v>
      </c>
      <c r="F697" s="111">
        <f>F698+F699</f>
        <v>7531300</v>
      </c>
      <c r="G697" s="111">
        <f>G698+G699</f>
        <v>-3280000</v>
      </c>
      <c r="H697" s="111">
        <f>H698+H699</f>
        <v>4251300</v>
      </c>
      <c r="I697" s="111">
        <f>I698+I699</f>
        <v>4204692.25</v>
      </c>
    </row>
    <row r="698" spans="1:9" ht="18.75">
      <c r="A698" s="65" t="s">
        <v>313</v>
      </c>
      <c r="B698" s="66">
        <v>10</v>
      </c>
      <c r="C698" s="66" t="s">
        <v>495</v>
      </c>
      <c r="D698" s="66" t="s">
        <v>157</v>
      </c>
      <c r="E698" s="66" t="s">
        <v>312</v>
      </c>
      <c r="F698" s="111">
        <f>'приложение № 4'!G253</f>
        <v>120000</v>
      </c>
      <c r="G698" s="111">
        <f>'приложение № 4'!H253</f>
        <v>-30000</v>
      </c>
      <c r="H698" s="111">
        <f>'приложение № 4'!I253</f>
        <v>90000</v>
      </c>
      <c r="I698" s="111">
        <f>'приложение № 4'!J253</f>
        <v>62222.28</v>
      </c>
    </row>
    <row r="699" spans="1:9" ht="37.5">
      <c r="A699" s="83" t="s">
        <v>244</v>
      </c>
      <c r="B699" s="66">
        <v>10</v>
      </c>
      <c r="C699" s="66" t="s">
        <v>495</v>
      </c>
      <c r="D699" s="66" t="s">
        <v>157</v>
      </c>
      <c r="E699" s="66" t="s">
        <v>230</v>
      </c>
      <c r="F699" s="111">
        <f>F700</f>
        <v>7411300</v>
      </c>
      <c r="G699" s="111">
        <f>G700</f>
        <v>-3250000</v>
      </c>
      <c r="H699" s="111">
        <f>H700</f>
        <v>4161300</v>
      </c>
      <c r="I699" s="111">
        <f>I700</f>
        <v>4142469.97</v>
      </c>
    </row>
    <row r="700" spans="1:9" ht="18.75">
      <c r="A700" s="65" t="s">
        <v>231</v>
      </c>
      <c r="B700" s="66">
        <v>10</v>
      </c>
      <c r="C700" s="66" t="s">
        <v>495</v>
      </c>
      <c r="D700" s="66" t="s">
        <v>157</v>
      </c>
      <c r="E700" s="66" t="s">
        <v>232</v>
      </c>
      <c r="F700" s="111">
        <f>'приложение № 4'!G255</f>
        <v>7411300</v>
      </c>
      <c r="G700" s="111">
        <f>'приложение № 4'!H255</f>
        <v>-3250000</v>
      </c>
      <c r="H700" s="111">
        <f>'приложение № 4'!I255</f>
        <v>4161300</v>
      </c>
      <c r="I700" s="111">
        <f>'приложение № 4'!J255</f>
        <v>4142469.97</v>
      </c>
    </row>
    <row r="701" spans="1:9" ht="56.25" customHeight="1">
      <c r="A701" s="83" t="s">
        <v>245</v>
      </c>
      <c r="B701" s="66">
        <v>10</v>
      </c>
      <c r="C701" s="66" t="s">
        <v>495</v>
      </c>
      <c r="D701" s="66" t="s">
        <v>158</v>
      </c>
      <c r="E701" s="66" t="s">
        <v>469</v>
      </c>
      <c r="F701" s="111">
        <f>F702+F706</f>
        <v>126299600</v>
      </c>
      <c r="G701" s="111">
        <f>G702+G706</f>
        <v>-3484000.0000000014</v>
      </c>
      <c r="H701" s="111">
        <f>H702+H706</f>
        <v>122815600</v>
      </c>
      <c r="I701" s="111">
        <f>I702+I706</f>
        <v>122741273.80000001</v>
      </c>
    </row>
    <row r="702" spans="1:9" ht="37.5">
      <c r="A702" s="83" t="s">
        <v>295</v>
      </c>
      <c r="B702" s="66">
        <v>10</v>
      </c>
      <c r="C702" s="66" t="s">
        <v>495</v>
      </c>
      <c r="D702" s="66" t="s">
        <v>159</v>
      </c>
      <c r="E702" s="66" t="s">
        <v>469</v>
      </c>
      <c r="F702" s="111">
        <f>F704+F703</f>
        <v>37751200</v>
      </c>
      <c r="G702" s="111">
        <f>G704+G703</f>
        <v>-11999.999999998487</v>
      </c>
      <c r="H702" s="111">
        <f>H704+H703</f>
        <v>37739200</v>
      </c>
      <c r="I702" s="111">
        <f>I704+I703</f>
        <v>37701237.24</v>
      </c>
    </row>
    <row r="703" spans="1:9" ht="18.75">
      <c r="A703" s="65" t="s">
        <v>313</v>
      </c>
      <c r="B703" s="66">
        <v>10</v>
      </c>
      <c r="C703" s="66" t="s">
        <v>495</v>
      </c>
      <c r="D703" s="66" t="s">
        <v>159</v>
      </c>
      <c r="E703" s="66" t="s">
        <v>312</v>
      </c>
      <c r="F703" s="111">
        <f>'приложение № 4'!G258</f>
        <v>607000</v>
      </c>
      <c r="G703" s="111">
        <f>'приложение № 4'!H258</f>
        <v>-2267.5999999999767</v>
      </c>
      <c r="H703" s="111">
        <f>'приложение № 4'!I258</f>
        <v>604732.4</v>
      </c>
      <c r="I703" s="111">
        <f>'приложение № 4'!J258</f>
        <v>569449.64</v>
      </c>
    </row>
    <row r="704" spans="1:9" ht="18.75">
      <c r="A704" s="65" t="s">
        <v>287</v>
      </c>
      <c r="B704" s="66">
        <v>10</v>
      </c>
      <c r="C704" s="66" t="s">
        <v>495</v>
      </c>
      <c r="D704" s="66" t="s">
        <v>159</v>
      </c>
      <c r="E704" s="66" t="s">
        <v>230</v>
      </c>
      <c r="F704" s="111">
        <f>F705</f>
        <v>37144200</v>
      </c>
      <c r="G704" s="111">
        <f>G705</f>
        <v>-9732.39999999851</v>
      </c>
      <c r="H704" s="111">
        <f>H705</f>
        <v>37134467.6</v>
      </c>
      <c r="I704" s="111">
        <f>I705</f>
        <v>37131787.6</v>
      </c>
    </row>
    <row r="705" spans="1:9" ht="18.75">
      <c r="A705" s="65" t="s">
        <v>231</v>
      </c>
      <c r="B705" s="66">
        <v>10</v>
      </c>
      <c r="C705" s="66" t="s">
        <v>495</v>
      </c>
      <c r="D705" s="66" t="s">
        <v>159</v>
      </c>
      <c r="E705" s="66" t="s">
        <v>232</v>
      </c>
      <c r="F705" s="111">
        <f>'приложение № 4'!G260</f>
        <v>37144200</v>
      </c>
      <c r="G705" s="111">
        <f>'приложение № 4'!H260</f>
        <v>-9732.39999999851</v>
      </c>
      <c r="H705" s="111">
        <f>'приложение № 4'!I260</f>
        <v>37134467.6</v>
      </c>
      <c r="I705" s="111">
        <f>'приложение № 4'!J260</f>
        <v>37131787.6</v>
      </c>
    </row>
    <row r="706" spans="1:9" ht="37.5">
      <c r="A706" s="88" t="s">
        <v>246</v>
      </c>
      <c r="B706" s="66">
        <v>10</v>
      </c>
      <c r="C706" s="66" t="s">
        <v>495</v>
      </c>
      <c r="D706" s="66" t="s">
        <v>160</v>
      </c>
      <c r="E706" s="66" t="s">
        <v>469</v>
      </c>
      <c r="F706" s="111">
        <f>F708+F707</f>
        <v>88548400</v>
      </c>
      <c r="G706" s="111">
        <f>G708+G707</f>
        <v>-3472000.000000003</v>
      </c>
      <c r="H706" s="111">
        <f>H708+H707</f>
        <v>85076400</v>
      </c>
      <c r="I706" s="111">
        <f>I708+I707</f>
        <v>85040036.56</v>
      </c>
    </row>
    <row r="707" spans="1:9" ht="37.5" customHeight="1">
      <c r="A707" s="65" t="s">
        <v>313</v>
      </c>
      <c r="B707" s="66">
        <v>10</v>
      </c>
      <c r="C707" s="66" t="s">
        <v>495</v>
      </c>
      <c r="D707" s="66" t="s">
        <v>160</v>
      </c>
      <c r="E707" s="66" t="s">
        <v>312</v>
      </c>
      <c r="F707" s="111">
        <f>'приложение № 4'!G262</f>
        <v>1304000</v>
      </c>
      <c r="G707" s="111">
        <f>'приложение № 4'!H262</f>
        <v>2447858.45</v>
      </c>
      <c r="H707" s="111">
        <f>'приложение № 4'!I262</f>
        <v>3751858.45</v>
      </c>
      <c r="I707" s="111">
        <f>'приложение № 4'!J262</f>
        <v>3726641.22</v>
      </c>
    </row>
    <row r="708" spans="1:9" ht="18.75" customHeight="1">
      <c r="A708" s="65" t="s">
        <v>287</v>
      </c>
      <c r="B708" s="66">
        <v>10</v>
      </c>
      <c r="C708" s="66" t="s">
        <v>495</v>
      </c>
      <c r="D708" s="66" t="s">
        <v>160</v>
      </c>
      <c r="E708" s="66" t="s">
        <v>230</v>
      </c>
      <c r="F708" s="111">
        <f>F709</f>
        <v>87244400</v>
      </c>
      <c r="G708" s="111">
        <f>G709</f>
        <v>-5919858.450000003</v>
      </c>
      <c r="H708" s="111">
        <f>H709</f>
        <v>81324541.55</v>
      </c>
      <c r="I708" s="111">
        <f>I709</f>
        <v>81313395.34</v>
      </c>
    </row>
    <row r="709" spans="1:9" ht="56.25" customHeight="1">
      <c r="A709" s="65" t="s">
        <v>233</v>
      </c>
      <c r="B709" s="66">
        <v>10</v>
      </c>
      <c r="C709" s="66" t="s">
        <v>495</v>
      </c>
      <c r="D709" s="66" t="s">
        <v>160</v>
      </c>
      <c r="E709" s="66" t="s">
        <v>234</v>
      </c>
      <c r="F709" s="111">
        <f>'приложение № 4'!G264</f>
        <v>87244400</v>
      </c>
      <c r="G709" s="111">
        <f>'приложение № 4'!H264</f>
        <v>-5919858.450000003</v>
      </c>
      <c r="H709" s="111">
        <f>'приложение № 4'!I264</f>
        <v>81324541.55</v>
      </c>
      <c r="I709" s="111">
        <f>'приложение № 4'!J264</f>
        <v>81313395.34</v>
      </c>
    </row>
    <row r="710" spans="1:9" ht="37.5">
      <c r="A710" s="83" t="s">
        <v>247</v>
      </c>
      <c r="B710" s="66">
        <v>10</v>
      </c>
      <c r="C710" s="66" t="s">
        <v>495</v>
      </c>
      <c r="D710" s="66" t="s">
        <v>161</v>
      </c>
      <c r="E710" s="66" t="s">
        <v>469</v>
      </c>
      <c r="F710" s="111">
        <f>F711+F715</f>
        <v>1283200</v>
      </c>
      <c r="G710" s="111">
        <f>G711+G715</f>
        <v>-166300.00000000006</v>
      </c>
      <c r="H710" s="111">
        <f>H711+H715</f>
        <v>1116900</v>
      </c>
      <c r="I710" s="111">
        <f>I711+I715</f>
        <v>1080502.76</v>
      </c>
    </row>
    <row r="711" spans="1:9" ht="37.5">
      <c r="A711" s="83" t="s">
        <v>296</v>
      </c>
      <c r="B711" s="66">
        <v>10</v>
      </c>
      <c r="C711" s="66" t="s">
        <v>495</v>
      </c>
      <c r="D711" s="66" t="s">
        <v>162</v>
      </c>
      <c r="E711" s="66" t="s">
        <v>469</v>
      </c>
      <c r="F711" s="111">
        <f>F713+F712</f>
        <v>251200</v>
      </c>
      <c r="G711" s="111">
        <f>G713+G712</f>
        <v>-16300</v>
      </c>
      <c r="H711" s="111">
        <f>H713+H712</f>
        <v>234900</v>
      </c>
      <c r="I711" s="111">
        <f>I713+I712</f>
        <v>227489.05000000002</v>
      </c>
    </row>
    <row r="712" spans="1:9" ht="18.75">
      <c r="A712" s="65" t="s">
        <v>313</v>
      </c>
      <c r="B712" s="66">
        <v>10</v>
      </c>
      <c r="C712" s="66" t="s">
        <v>495</v>
      </c>
      <c r="D712" s="66" t="s">
        <v>162</v>
      </c>
      <c r="E712" s="66" t="s">
        <v>312</v>
      </c>
      <c r="F712" s="111">
        <f>'приложение № 4'!G267</f>
        <v>4600</v>
      </c>
      <c r="G712" s="111">
        <f>'приложение № 4'!H267</f>
        <v>0</v>
      </c>
      <c r="H712" s="111">
        <f>'приложение № 4'!I267</f>
        <v>4600</v>
      </c>
      <c r="I712" s="111">
        <f>'приложение № 4'!J267</f>
        <v>3488.54</v>
      </c>
    </row>
    <row r="713" spans="1:9" ht="18.75">
      <c r="A713" s="65" t="s">
        <v>287</v>
      </c>
      <c r="B713" s="66">
        <v>10</v>
      </c>
      <c r="C713" s="66" t="s">
        <v>495</v>
      </c>
      <c r="D713" s="66" t="s">
        <v>162</v>
      </c>
      <c r="E713" s="66" t="s">
        <v>230</v>
      </c>
      <c r="F713" s="111">
        <f>F714</f>
        <v>246600</v>
      </c>
      <c r="G713" s="111">
        <f>G714</f>
        <v>-16300</v>
      </c>
      <c r="H713" s="111">
        <f>H714</f>
        <v>230300</v>
      </c>
      <c r="I713" s="111">
        <f>I714</f>
        <v>224000.51</v>
      </c>
    </row>
    <row r="714" spans="1:9" ht="18.75">
      <c r="A714" s="65" t="s">
        <v>231</v>
      </c>
      <c r="B714" s="66">
        <v>10</v>
      </c>
      <c r="C714" s="66" t="s">
        <v>495</v>
      </c>
      <c r="D714" s="66" t="s">
        <v>162</v>
      </c>
      <c r="E714" s="66" t="s">
        <v>232</v>
      </c>
      <c r="F714" s="111">
        <f>'приложение № 4'!G269</f>
        <v>246600</v>
      </c>
      <c r="G714" s="111">
        <f>'приложение № 4'!H269</f>
        <v>-16300</v>
      </c>
      <c r="H714" s="111">
        <f>'приложение № 4'!I269</f>
        <v>230300</v>
      </c>
      <c r="I714" s="111">
        <f>'приложение № 4'!J269</f>
        <v>224000.51</v>
      </c>
    </row>
    <row r="715" spans="1:9" ht="56.25">
      <c r="A715" s="83" t="s">
        <v>250</v>
      </c>
      <c r="B715" s="66">
        <v>10</v>
      </c>
      <c r="C715" s="66" t="s">
        <v>495</v>
      </c>
      <c r="D715" s="66" t="s">
        <v>163</v>
      </c>
      <c r="E715" s="66" t="s">
        <v>469</v>
      </c>
      <c r="F715" s="111">
        <f>F716+F717</f>
        <v>1032000</v>
      </c>
      <c r="G715" s="111">
        <f>G716+G717</f>
        <v>-150000.00000000006</v>
      </c>
      <c r="H715" s="111">
        <f>H716+H717</f>
        <v>882000</v>
      </c>
      <c r="I715" s="111">
        <f>I716+I717</f>
        <v>853013.71</v>
      </c>
    </row>
    <row r="716" spans="1:9" ht="18.75">
      <c r="A716" s="65" t="s">
        <v>313</v>
      </c>
      <c r="B716" s="66">
        <v>10</v>
      </c>
      <c r="C716" s="66" t="s">
        <v>495</v>
      </c>
      <c r="D716" s="66" t="s">
        <v>163</v>
      </c>
      <c r="E716" s="66" t="s">
        <v>312</v>
      </c>
      <c r="F716" s="111">
        <f>'приложение № 4'!G271</f>
        <v>15000</v>
      </c>
      <c r="G716" s="111">
        <f>'приложение № 4'!H271</f>
        <v>24991.68</v>
      </c>
      <c r="H716" s="111">
        <f>'приложение № 4'!I271</f>
        <v>39991.68</v>
      </c>
      <c r="I716" s="111">
        <f>'приложение № 4'!J271</f>
        <v>32815.83</v>
      </c>
    </row>
    <row r="717" spans="1:9" ht="18.75">
      <c r="A717" s="65" t="s">
        <v>287</v>
      </c>
      <c r="B717" s="66">
        <v>10</v>
      </c>
      <c r="C717" s="66" t="s">
        <v>495</v>
      </c>
      <c r="D717" s="66" t="s">
        <v>163</v>
      </c>
      <c r="E717" s="66" t="s">
        <v>230</v>
      </c>
      <c r="F717" s="111">
        <f>F718</f>
        <v>1017000</v>
      </c>
      <c r="G717" s="111">
        <f>G718</f>
        <v>-174991.68000000005</v>
      </c>
      <c r="H717" s="111">
        <f>H718</f>
        <v>842008.32</v>
      </c>
      <c r="I717" s="111">
        <f>I718</f>
        <v>820197.88</v>
      </c>
    </row>
    <row r="718" spans="1:9" ht="18.75">
      <c r="A718" s="65" t="s">
        <v>233</v>
      </c>
      <c r="B718" s="66">
        <v>10</v>
      </c>
      <c r="C718" s="66" t="s">
        <v>495</v>
      </c>
      <c r="D718" s="66" t="s">
        <v>163</v>
      </c>
      <c r="E718" s="66" t="s">
        <v>234</v>
      </c>
      <c r="F718" s="111">
        <f>'приложение № 4'!G273</f>
        <v>1017000</v>
      </c>
      <c r="G718" s="111">
        <f>'приложение № 4'!H273</f>
        <v>-174991.68000000005</v>
      </c>
      <c r="H718" s="111">
        <f>'приложение № 4'!I273</f>
        <v>842008.32</v>
      </c>
      <c r="I718" s="111">
        <f>'приложение № 4'!J273</f>
        <v>820197.88</v>
      </c>
    </row>
    <row r="719" spans="1:9" ht="37.5">
      <c r="A719" s="83" t="s">
        <v>203</v>
      </c>
      <c r="B719" s="66">
        <v>10</v>
      </c>
      <c r="C719" s="66" t="s">
        <v>495</v>
      </c>
      <c r="D719" s="66" t="s">
        <v>164</v>
      </c>
      <c r="E719" s="66" t="s">
        <v>469</v>
      </c>
      <c r="F719" s="111">
        <f>F720</f>
        <v>6369500</v>
      </c>
      <c r="G719" s="111">
        <f>G720</f>
        <v>1798999.9999999998</v>
      </c>
      <c r="H719" s="111">
        <f>H720</f>
        <v>8168500</v>
      </c>
      <c r="I719" s="111">
        <f>I720</f>
        <v>6168499.91</v>
      </c>
    </row>
    <row r="720" spans="1:9" ht="37.5">
      <c r="A720" s="65" t="s">
        <v>297</v>
      </c>
      <c r="B720" s="66">
        <v>10</v>
      </c>
      <c r="C720" s="66" t="s">
        <v>495</v>
      </c>
      <c r="D720" s="66" t="s">
        <v>165</v>
      </c>
      <c r="E720" s="66" t="s">
        <v>469</v>
      </c>
      <c r="F720" s="111">
        <f>F722+F721</f>
        <v>6369500</v>
      </c>
      <c r="G720" s="111">
        <f>G722+G721</f>
        <v>1798999.9999999998</v>
      </c>
      <c r="H720" s="111">
        <f>H722+H721</f>
        <v>8168500</v>
      </c>
      <c r="I720" s="111">
        <f>I722+I721</f>
        <v>6168499.91</v>
      </c>
    </row>
    <row r="721" spans="1:9" ht="18.75">
      <c r="A721" s="65" t="s">
        <v>313</v>
      </c>
      <c r="B721" s="66">
        <v>10</v>
      </c>
      <c r="C721" s="66" t="s">
        <v>495</v>
      </c>
      <c r="D721" s="66" t="s">
        <v>165</v>
      </c>
      <c r="E721" s="66" t="s">
        <v>312</v>
      </c>
      <c r="F721" s="111">
        <f>'приложение № 4'!G276</f>
        <v>104000</v>
      </c>
      <c r="G721" s="111">
        <f>'приложение № 4'!H276</f>
        <v>-10358.720000000001</v>
      </c>
      <c r="H721" s="111">
        <f>'приложение № 4'!I276</f>
        <v>93641.28</v>
      </c>
      <c r="I721" s="111">
        <f>'приложение № 4'!J276</f>
        <v>93641.19</v>
      </c>
    </row>
    <row r="722" spans="1:9" ht="18.75">
      <c r="A722" s="65" t="s">
        <v>287</v>
      </c>
      <c r="B722" s="66">
        <v>10</v>
      </c>
      <c r="C722" s="66" t="s">
        <v>495</v>
      </c>
      <c r="D722" s="66" t="s">
        <v>165</v>
      </c>
      <c r="E722" s="66" t="s">
        <v>230</v>
      </c>
      <c r="F722" s="111">
        <f>F723</f>
        <v>6265500</v>
      </c>
      <c r="G722" s="111">
        <f>G723</f>
        <v>1809358.7199999997</v>
      </c>
      <c r="H722" s="111">
        <f>H723</f>
        <v>8074858.72</v>
      </c>
      <c r="I722" s="111">
        <f>I723</f>
        <v>6074858.72</v>
      </c>
    </row>
    <row r="723" spans="1:9" ht="18.75">
      <c r="A723" s="65" t="s">
        <v>231</v>
      </c>
      <c r="B723" s="66">
        <v>10</v>
      </c>
      <c r="C723" s="66" t="s">
        <v>495</v>
      </c>
      <c r="D723" s="66" t="s">
        <v>165</v>
      </c>
      <c r="E723" s="66" t="s">
        <v>232</v>
      </c>
      <c r="F723" s="111">
        <f>'приложение № 4'!G278</f>
        <v>6265500</v>
      </c>
      <c r="G723" s="111">
        <f>'приложение № 4'!H278</f>
        <v>1809358.7199999997</v>
      </c>
      <c r="H723" s="111">
        <f>'приложение № 4'!I278</f>
        <v>8074858.72</v>
      </c>
      <c r="I723" s="111">
        <f>'приложение № 4'!J278</f>
        <v>6074858.72</v>
      </c>
    </row>
    <row r="724" spans="1:9" ht="18.75">
      <c r="A724" s="83" t="s">
        <v>209</v>
      </c>
      <c r="B724" s="66">
        <v>10</v>
      </c>
      <c r="C724" s="66" t="s">
        <v>495</v>
      </c>
      <c r="D724" s="66" t="s">
        <v>166</v>
      </c>
      <c r="E724" s="66" t="s">
        <v>469</v>
      </c>
      <c r="F724" s="111">
        <f>F725+F729</f>
        <v>285100</v>
      </c>
      <c r="G724" s="111">
        <f>G725+G729</f>
        <v>-51099.999999999985</v>
      </c>
      <c r="H724" s="111">
        <f>H725+H729</f>
        <v>234000</v>
      </c>
      <c r="I724" s="111">
        <f>I725+I729</f>
        <v>217166.91</v>
      </c>
    </row>
    <row r="725" spans="1:9" ht="56.25">
      <c r="A725" s="83" t="s">
        <v>298</v>
      </c>
      <c r="B725" s="66">
        <v>10</v>
      </c>
      <c r="C725" s="66" t="s">
        <v>495</v>
      </c>
      <c r="D725" s="66" t="s">
        <v>167</v>
      </c>
      <c r="E725" s="66" t="s">
        <v>469</v>
      </c>
      <c r="F725" s="111">
        <f>F726+F727</f>
        <v>203500</v>
      </c>
      <c r="G725" s="111">
        <f>G726+G727</f>
        <v>-12599.999999999987</v>
      </c>
      <c r="H725" s="111">
        <f>H726+H727</f>
        <v>190900</v>
      </c>
      <c r="I725" s="111">
        <f>I726+I727</f>
        <v>177818.93</v>
      </c>
    </row>
    <row r="726" spans="1:9" ht="18.75">
      <c r="A726" s="65" t="s">
        <v>313</v>
      </c>
      <c r="B726" s="66">
        <v>10</v>
      </c>
      <c r="C726" s="66" t="s">
        <v>495</v>
      </c>
      <c r="D726" s="66" t="s">
        <v>167</v>
      </c>
      <c r="E726" s="66" t="s">
        <v>312</v>
      </c>
      <c r="F726" s="111">
        <f>'приложение № 4'!G281</f>
        <v>3500</v>
      </c>
      <c r="G726" s="111">
        <f>'приложение № 4'!H281</f>
        <v>2139.58</v>
      </c>
      <c r="H726" s="111">
        <f>'приложение № 4'!I281</f>
        <v>5639.58</v>
      </c>
      <c r="I726" s="111">
        <f>'приложение № 4'!J281</f>
        <v>4429.9</v>
      </c>
    </row>
    <row r="727" spans="1:9" ht="18.75" customHeight="1">
      <c r="A727" s="65" t="s">
        <v>287</v>
      </c>
      <c r="B727" s="66">
        <v>10</v>
      </c>
      <c r="C727" s="66" t="s">
        <v>495</v>
      </c>
      <c r="D727" s="66" t="s">
        <v>167</v>
      </c>
      <c r="E727" s="66">
        <v>300</v>
      </c>
      <c r="F727" s="111">
        <f>F728</f>
        <v>200000</v>
      </c>
      <c r="G727" s="111">
        <f>G728</f>
        <v>-14739.579999999987</v>
      </c>
      <c r="H727" s="111">
        <f>H728</f>
        <v>185260.42</v>
      </c>
      <c r="I727" s="111">
        <f>I728</f>
        <v>173389.03</v>
      </c>
    </row>
    <row r="728" spans="1:9" ht="18.75">
      <c r="A728" s="65" t="s">
        <v>233</v>
      </c>
      <c r="B728" s="66">
        <v>10</v>
      </c>
      <c r="C728" s="66" t="s">
        <v>495</v>
      </c>
      <c r="D728" s="66" t="s">
        <v>167</v>
      </c>
      <c r="E728" s="66" t="s">
        <v>234</v>
      </c>
      <c r="F728" s="111">
        <f>'приложение № 4'!G283</f>
        <v>200000</v>
      </c>
      <c r="G728" s="111">
        <f>'приложение № 4'!H283</f>
        <v>-14739.579999999987</v>
      </c>
      <c r="H728" s="111">
        <f>'приложение № 4'!I283</f>
        <v>185260.42</v>
      </c>
      <c r="I728" s="111">
        <f>'приложение № 4'!J283</f>
        <v>173389.03</v>
      </c>
    </row>
    <row r="729" spans="1:9" ht="37.5">
      <c r="A729" s="83" t="s">
        <v>305</v>
      </c>
      <c r="B729" s="66">
        <v>10</v>
      </c>
      <c r="C729" s="66" t="s">
        <v>495</v>
      </c>
      <c r="D729" s="66" t="s">
        <v>168</v>
      </c>
      <c r="E729" s="66" t="s">
        <v>469</v>
      </c>
      <c r="F729" s="111">
        <f>F731+F730</f>
        <v>81600</v>
      </c>
      <c r="G729" s="111">
        <f>G731+G730</f>
        <v>-38500</v>
      </c>
      <c r="H729" s="111">
        <f>H731+H730</f>
        <v>43100</v>
      </c>
      <c r="I729" s="111">
        <f>I731+I730</f>
        <v>39347.98</v>
      </c>
    </row>
    <row r="730" spans="1:9" ht="18.75">
      <c r="A730" s="65" t="s">
        <v>313</v>
      </c>
      <c r="B730" s="66">
        <v>10</v>
      </c>
      <c r="C730" s="66" t="s">
        <v>495</v>
      </c>
      <c r="D730" s="66" t="s">
        <v>168</v>
      </c>
      <c r="E730" s="66" t="s">
        <v>312</v>
      </c>
      <c r="F730" s="111">
        <f>'приложение № 4'!G285</f>
        <v>1700</v>
      </c>
      <c r="G730" s="111">
        <f>'приложение № 4'!H285</f>
        <v>0</v>
      </c>
      <c r="H730" s="111">
        <f>'приложение № 4'!I285</f>
        <v>1700</v>
      </c>
      <c r="I730" s="111">
        <f>'приложение № 4'!J285</f>
        <v>602.07</v>
      </c>
    </row>
    <row r="731" spans="1:9" ht="18.75">
      <c r="A731" s="65" t="s">
        <v>287</v>
      </c>
      <c r="B731" s="66">
        <v>10</v>
      </c>
      <c r="C731" s="66" t="s">
        <v>495</v>
      </c>
      <c r="D731" s="66" t="s">
        <v>168</v>
      </c>
      <c r="E731" s="66" t="s">
        <v>230</v>
      </c>
      <c r="F731" s="111">
        <f>F732</f>
        <v>79900</v>
      </c>
      <c r="G731" s="111">
        <f>G732</f>
        <v>-38500</v>
      </c>
      <c r="H731" s="111">
        <f>H732</f>
        <v>41400</v>
      </c>
      <c r="I731" s="111">
        <f>I732</f>
        <v>38745.91</v>
      </c>
    </row>
    <row r="732" spans="1:9" ht="18.75">
      <c r="A732" s="65" t="s">
        <v>231</v>
      </c>
      <c r="B732" s="66">
        <v>10</v>
      </c>
      <c r="C732" s="66" t="s">
        <v>495</v>
      </c>
      <c r="D732" s="66" t="s">
        <v>168</v>
      </c>
      <c r="E732" s="66" t="s">
        <v>232</v>
      </c>
      <c r="F732" s="111">
        <f>'приложение № 4'!G287</f>
        <v>79900</v>
      </c>
      <c r="G732" s="111">
        <f>'приложение № 4'!H287</f>
        <v>-38500</v>
      </c>
      <c r="H732" s="111">
        <f>'приложение № 4'!I287</f>
        <v>41400</v>
      </c>
      <c r="I732" s="111">
        <f>'приложение № 4'!J287</f>
        <v>38745.91</v>
      </c>
    </row>
    <row r="733" spans="1:9" ht="37.5">
      <c r="A733" s="83" t="s">
        <v>454</v>
      </c>
      <c r="B733" s="66">
        <v>10</v>
      </c>
      <c r="C733" s="66" t="s">
        <v>495</v>
      </c>
      <c r="D733" s="66" t="s">
        <v>169</v>
      </c>
      <c r="E733" s="66" t="s">
        <v>469</v>
      </c>
      <c r="F733" s="111">
        <f>F735+F734</f>
        <v>65400</v>
      </c>
      <c r="G733" s="111">
        <f>G735+G734</f>
        <v>-40000</v>
      </c>
      <c r="H733" s="111">
        <f>H735+H734</f>
        <v>25400</v>
      </c>
      <c r="I733" s="111">
        <f>I735+I734</f>
        <v>18126.460000000003</v>
      </c>
    </row>
    <row r="734" spans="1:9" ht="18.75">
      <c r="A734" s="65" t="s">
        <v>313</v>
      </c>
      <c r="B734" s="66">
        <v>10</v>
      </c>
      <c r="C734" s="66" t="s">
        <v>495</v>
      </c>
      <c r="D734" s="66" t="s">
        <v>169</v>
      </c>
      <c r="E734" s="66" t="s">
        <v>312</v>
      </c>
      <c r="F734" s="111">
        <f>'приложение № 4'!G289</f>
        <v>1000</v>
      </c>
      <c r="G734" s="111">
        <f>'приложение № 4'!H289</f>
        <v>534.8</v>
      </c>
      <c r="H734" s="111">
        <f>'приложение № 4'!I289</f>
        <v>1534.8</v>
      </c>
      <c r="I734" s="111">
        <f>'приложение № 4'!J289</f>
        <v>648.56</v>
      </c>
    </row>
    <row r="735" spans="1:9" ht="18.75">
      <c r="A735" s="65" t="s">
        <v>287</v>
      </c>
      <c r="B735" s="66">
        <v>10</v>
      </c>
      <c r="C735" s="66" t="s">
        <v>495</v>
      </c>
      <c r="D735" s="66" t="s">
        <v>169</v>
      </c>
      <c r="E735" s="66" t="s">
        <v>230</v>
      </c>
      <c r="F735" s="111">
        <f>F736</f>
        <v>64400</v>
      </c>
      <c r="G735" s="111">
        <f>G736</f>
        <v>-40534.8</v>
      </c>
      <c r="H735" s="111">
        <f>H736</f>
        <v>23865.2</v>
      </c>
      <c r="I735" s="111">
        <f>I736</f>
        <v>17477.9</v>
      </c>
    </row>
    <row r="736" spans="1:9" ht="18.75">
      <c r="A736" s="65" t="s">
        <v>233</v>
      </c>
      <c r="B736" s="66">
        <v>10</v>
      </c>
      <c r="C736" s="66" t="s">
        <v>495</v>
      </c>
      <c r="D736" s="66" t="s">
        <v>169</v>
      </c>
      <c r="E736" s="66" t="s">
        <v>234</v>
      </c>
      <c r="F736" s="111">
        <f>'приложение № 4'!G291</f>
        <v>64400</v>
      </c>
      <c r="G736" s="111">
        <f>'приложение № 4'!H291</f>
        <v>-40534.8</v>
      </c>
      <c r="H736" s="111">
        <f>'приложение № 4'!I291</f>
        <v>23865.2</v>
      </c>
      <c r="I736" s="111">
        <f>'приложение № 4'!J291</f>
        <v>17477.9</v>
      </c>
    </row>
    <row r="737" spans="1:9" ht="18.75">
      <c r="A737" s="83" t="s">
        <v>210</v>
      </c>
      <c r="B737" s="66">
        <v>10</v>
      </c>
      <c r="C737" s="66" t="s">
        <v>495</v>
      </c>
      <c r="D737" s="66" t="s">
        <v>170</v>
      </c>
      <c r="E737" s="66" t="s">
        <v>469</v>
      </c>
      <c r="F737" s="111">
        <f>F739+F738</f>
        <v>1382000</v>
      </c>
      <c r="G737" s="111">
        <f>G739+G738</f>
        <v>70000</v>
      </c>
      <c r="H737" s="111">
        <f>H739+H738</f>
        <v>1452000</v>
      </c>
      <c r="I737" s="111">
        <f>I739+I738</f>
        <v>1451450</v>
      </c>
    </row>
    <row r="738" spans="1:9" ht="18.75">
      <c r="A738" s="65" t="s">
        <v>313</v>
      </c>
      <c r="B738" s="66">
        <v>10</v>
      </c>
      <c r="C738" s="66" t="s">
        <v>495</v>
      </c>
      <c r="D738" s="66" t="s">
        <v>170</v>
      </c>
      <c r="E738" s="66" t="s">
        <v>312</v>
      </c>
      <c r="F738" s="111">
        <f>'приложение № 4'!G293</f>
        <v>23000</v>
      </c>
      <c r="G738" s="111">
        <f>'приложение № 4'!H293</f>
        <v>-1400</v>
      </c>
      <c r="H738" s="111">
        <f>'приложение № 4'!I293</f>
        <v>21600</v>
      </c>
      <c r="I738" s="111">
        <f>'приложение № 4'!J293</f>
        <v>21450</v>
      </c>
    </row>
    <row r="739" spans="1:9" ht="18.75">
      <c r="A739" s="65" t="s">
        <v>287</v>
      </c>
      <c r="B739" s="66">
        <v>10</v>
      </c>
      <c r="C739" s="66" t="s">
        <v>495</v>
      </c>
      <c r="D739" s="66" t="s">
        <v>170</v>
      </c>
      <c r="E739" s="66" t="s">
        <v>230</v>
      </c>
      <c r="F739" s="111">
        <f>F740</f>
        <v>1359000</v>
      </c>
      <c r="G739" s="111">
        <f>G740</f>
        <v>71400</v>
      </c>
      <c r="H739" s="111">
        <f>H740</f>
        <v>1430400</v>
      </c>
      <c r="I739" s="111">
        <f>I740</f>
        <v>1430000</v>
      </c>
    </row>
    <row r="740" spans="1:9" ht="18.75">
      <c r="A740" s="65" t="s">
        <v>231</v>
      </c>
      <c r="B740" s="66">
        <v>10</v>
      </c>
      <c r="C740" s="66" t="s">
        <v>495</v>
      </c>
      <c r="D740" s="66" t="s">
        <v>170</v>
      </c>
      <c r="E740" s="66" t="s">
        <v>232</v>
      </c>
      <c r="F740" s="111">
        <f>'приложение № 4'!G295</f>
        <v>1359000</v>
      </c>
      <c r="G740" s="111">
        <f>'приложение № 4'!H295</f>
        <v>71400</v>
      </c>
      <c r="H740" s="111">
        <f>'приложение № 4'!I295</f>
        <v>1430400</v>
      </c>
      <c r="I740" s="111">
        <f>'приложение № 4'!J295</f>
        <v>1430000</v>
      </c>
    </row>
    <row r="741" spans="1:9" ht="37.5">
      <c r="A741" s="83" t="s">
        <v>522</v>
      </c>
      <c r="B741" s="66">
        <v>10</v>
      </c>
      <c r="C741" s="66" t="s">
        <v>495</v>
      </c>
      <c r="D741" s="66" t="s">
        <v>171</v>
      </c>
      <c r="E741" s="66" t="s">
        <v>469</v>
      </c>
      <c r="F741" s="111">
        <f>F743+F742</f>
        <v>266000</v>
      </c>
      <c r="G741" s="111">
        <f>G743+G742</f>
        <v>33000.00000000003</v>
      </c>
      <c r="H741" s="111">
        <f>H743+H742</f>
        <v>299000</v>
      </c>
      <c r="I741" s="111">
        <f>I743+I742</f>
        <v>298769.80000000005</v>
      </c>
    </row>
    <row r="742" spans="1:9" ht="18.75">
      <c r="A742" s="65" t="s">
        <v>313</v>
      </c>
      <c r="B742" s="66">
        <v>10</v>
      </c>
      <c r="C742" s="66" t="s">
        <v>495</v>
      </c>
      <c r="D742" s="66" t="s">
        <v>171</v>
      </c>
      <c r="E742" s="66" t="s">
        <v>312</v>
      </c>
      <c r="F742" s="111">
        <f>'приложение № 4'!G297</f>
        <v>3000</v>
      </c>
      <c r="G742" s="111">
        <f>'приложение № 4'!H297</f>
        <v>1448.2200000000003</v>
      </c>
      <c r="H742" s="111">
        <f>'приложение № 4'!I297</f>
        <v>4448.22</v>
      </c>
      <c r="I742" s="111">
        <f>'приложение № 4'!J297</f>
        <v>4218.02</v>
      </c>
    </row>
    <row r="743" spans="1:9" ht="18.75">
      <c r="A743" s="65" t="s">
        <v>287</v>
      </c>
      <c r="B743" s="66">
        <v>10</v>
      </c>
      <c r="C743" s="66" t="s">
        <v>495</v>
      </c>
      <c r="D743" s="66" t="s">
        <v>171</v>
      </c>
      <c r="E743" s="66" t="s">
        <v>230</v>
      </c>
      <c r="F743" s="111">
        <f>F744</f>
        <v>263000</v>
      </c>
      <c r="G743" s="111">
        <f>G744</f>
        <v>31551.780000000028</v>
      </c>
      <c r="H743" s="111">
        <f>H744</f>
        <v>294551.78</v>
      </c>
      <c r="I743" s="111">
        <f>I744</f>
        <v>294551.78</v>
      </c>
    </row>
    <row r="744" spans="1:9" ht="18.75">
      <c r="A744" s="65" t="s">
        <v>231</v>
      </c>
      <c r="B744" s="66">
        <v>10</v>
      </c>
      <c r="C744" s="66" t="s">
        <v>495</v>
      </c>
      <c r="D744" s="66" t="s">
        <v>171</v>
      </c>
      <c r="E744" s="66" t="s">
        <v>232</v>
      </c>
      <c r="F744" s="111">
        <f>'приложение № 4'!G299</f>
        <v>263000</v>
      </c>
      <c r="G744" s="111">
        <f>'приложение № 4'!H299</f>
        <v>31551.780000000028</v>
      </c>
      <c r="H744" s="111">
        <f>'приложение № 4'!I299</f>
        <v>294551.78</v>
      </c>
      <c r="I744" s="111">
        <f>'приложение № 4'!J299</f>
        <v>294551.78</v>
      </c>
    </row>
    <row r="745" spans="1:9" ht="37.5">
      <c r="A745" s="83" t="s">
        <v>453</v>
      </c>
      <c r="B745" s="66">
        <v>10</v>
      </c>
      <c r="C745" s="66" t="s">
        <v>495</v>
      </c>
      <c r="D745" s="66" t="s">
        <v>172</v>
      </c>
      <c r="E745" s="66" t="s">
        <v>469</v>
      </c>
      <c r="F745" s="111">
        <f>F747+F746</f>
        <v>1029100</v>
      </c>
      <c r="G745" s="111">
        <f>G747+G746</f>
        <v>139900</v>
      </c>
      <c r="H745" s="111">
        <f>H747+H746</f>
        <v>1169000</v>
      </c>
      <c r="I745" s="111">
        <f>I747+I746</f>
        <v>1143806.66</v>
      </c>
    </row>
    <row r="746" spans="1:9" ht="18.75">
      <c r="A746" s="65" t="s">
        <v>313</v>
      </c>
      <c r="B746" s="66">
        <v>10</v>
      </c>
      <c r="C746" s="66" t="s">
        <v>495</v>
      </c>
      <c r="D746" s="66" t="s">
        <v>172</v>
      </c>
      <c r="E746" s="66" t="s">
        <v>312</v>
      </c>
      <c r="F746" s="111">
        <f>'приложение № 4'!G301</f>
        <v>18000</v>
      </c>
      <c r="G746" s="111">
        <f>'приложение № 4'!H301</f>
        <v>1400</v>
      </c>
      <c r="H746" s="111">
        <f>'приложение № 4'!I301</f>
        <v>19400</v>
      </c>
      <c r="I746" s="111">
        <f>'приложение № 4'!J301</f>
        <v>16974.26</v>
      </c>
    </row>
    <row r="747" spans="1:9" ht="18.75">
      <c r="A747" s="65" t="s">
        <v>287</v>
      </c>
      <c r="B747" s="66">
        <v>10</v>
      </c>
      <c r="C747" s="66" t="s">
        <v>495</v>
      </c>
      <c r="D747" s="66" t="s">
        <v>172</v>
      </c>
      <c r="E747" s="66" t="s">
        <v>230</v>
      </c>
      <c r="F747" s="111">
        <f>F748</f>
        <v>1011100</v>
      </c>
      <c r="G747" s="111">
        <f>G748</f>
        <v>138500</v>
      </c>
      <c r="H747" s="111">
        <f>H748</f>
        <v>1149600</v>
      </c>
      <c r="I747" s="111">
        <f>I748</f>
        <v>1126832.4</v>
      </c>
    </row>
    <row r="748" spans="1:9" ht="18.75">
      <c r="A748" s="65" t="s">
        <v>231</v>
      </c>
      <c r="B748" s="66">
        <v>10</v>
      </c>
      <c r="C748" s="66" t="s">
        <v>495</v>
      </c>
      <c r="D748" s="66" t="s">
        <v>172</v>
      </c>
      <c r="E748" s="66" t="s">
        <v>232</v>
      </c>
      <c r="F748" s="111">
        <f>'приложение № 4'!G303</f>
        <v>1011100</v>
      </c>
      <c r="G748" s="111">
        <f>'приложение № 4'!H303</f>
        <v>138500</v>
      </c>
      <c r="H748" s="111">
        <f>'приложение № 4'!I303</f>
        <v>1149600</v>
      </c>
      <c r="I748" s="111">
        <f>'приложение № 4'!J303</f>
        <v>1126832.4</v>
      </c>
    </row>
    <row r="749" spans="1:9" ht="18.75">
      <c r="A749" s="82" t="s">
        <v>387</v>
      </c>
      <c r="B749" s="68" t="s">
        <v>494</v>
      </c>
      <c r="C749" s="68" t="s">
        <v>495</v>
      </c>
      <c r="D749" s="68" t="s">
        <v>151</v>
      </c>
      <c r="E749" s="74" t="s">
        <v>469</v>
      </c>
      <c r="F749" s="111">
        <f>F751+F750+F753</f>
        <v>1667479</v>
      </c>
      <c r="G749" s="111">
        <f>G751+G750+G753</f>
        <v>-251000</v>
      </c>
      <c r="H749" s="111">
        <f>H751+H750+H753</f>
        <v>1416479</v>
      </c>
      <c r="I749" s="111">
        <f>I751+I750+I753</f>
        <v>1341473.8</v>
      </c>
    </row>
    <row r="750" spans="1:9" ht="18.75">
      <c r="A750" s="65" t="s">
        <v>313</v>
      </c>
      <c r="B750" s="68" t="s">
        <v>494</v>
      </c>
      <c r="C750" s="68" t="s">
        <v>495</v>
      </c>
      <c r="D750" s="68" t="s">
        <v>151</v>
      </c>
      <c r="E750" s="74" t="s">
        <v>312</v>
      </c>
      <c r="F750" s="111">
        <f>'приложение № 4'!G305</f>
        <v>89626</v>
      </c>
      <c r="G750" s="111">
        <f>'приложение № 4'!H305</f>
        <v>-74998</v>
      </c>
      <c r="H750" s="111">
        <f>'приложение № 4'!I305</f>
        <v>14628</v>
      </c>
      <c r="I750" s="111">
        <f>'приложение № 4'!J305</f>
        <v>13666.58</v>
      </c>
    </row>
    <row r="751" spans="1:9" ht="18.75">
      <c r="A751" s="65" t="s">
        <v>287</v>
      </c>
      <c r="B751" s="68" t="s">
        <v>494</v>
      </c>
      <c r="C751" s="68" t="s">
        <v>495</v>
      </c>
      <c r="D751" s="68" t="s">
        <v>151</v>
      </c>
      <c r="E751" s="74" t="s">
        <v>230</v>
      </c>
      <c r="F751" s="111">
        <f>F752</f>
        <v>1577853</v>
      </c>
      <c r="G751" s="111">
        <f>G752</f>
        <v>-246306</v>
      </c>
      <c r="H751" s="111">
        <f>H752</f>
        <v>1331547</v>
      </c>
      <c r="I751" s="111">
        <f>I752</f>
        <v>1257503.22</v>
      </c>
    </row>
    <row r="752" spans="1:9" ht="18.75">
      <c r="A752" s="65" t="s">
        <v>231</v>
      </c>
      <c r="B752" s="68" t="s">
        <v>494</v>
      </c>
      <c r="C752" s="68" t="s">
        <v>495</v>
      </c>
      <c r="D752" s="68" t="s">
        <v>151</v>
      </c>
      <c r="E752" s="66" t="s">
        <v>232</v>
      </c>
      <c r="F752" s="111">
        <f>'приложение № 4'!G307</f>
        <v>1577853</v>
      </c>
      <c r="G752" s="111">
        <f>'приложение № 4'!H307</f>
        <v>-246306</v>
      </c>
      <c r="H752" s="111">
        <f>'приложение № 4'!I307</f>
        <v>1331547</v>
      </c>
      <c r="I752" s="111">
        <f>'приложение № 4'!J307</f>
        <v>1257503.22</v>
      </c>
    </row>
    <row r="753" spans="1:9" ht="37.5">
      <c r="A753" s="1" t="s">
        <v>533</v>
      </c>
      <c r="B753" s="68" t="s">
        <v>494</v>
      </c>
      <c r="C753" s="68" t="s">
        <v>495</v>
      </c>
      <c r="D753" s="68" t="s">
        <v>151</v>
      </c>
      <c r="E753" s="66" t="s">
        <v>532</v>
      </c>
      <c r="F753" s="111">
        <f>'приложение № 4'!G308</f>
        <v>0</v>
      </c>
      <c r="G753" s="111">
        <f>'приложение № 4'!H308</f>
        <v>70304</v>
      </c>
      <c r="H753" s="111">
        <f>'приложение № 4'!I308</f>
        <v>70304</v>
      </c>
      <c r="I753" s="111">
        <f>'приложение № 4'!J308</f>
        <v>70304</v>
      </c>
    </row>
    <row r="754" spans="1:9" s="157" customFormat="1" ht="18.75" customHeight="1" hidden="1">
      <c r="A754" s="167" t="s">
        <v>87</v>
      </c>
      <c r="B754" s="148" t="s">
        <v>494</v>
      </c>
      <c r="C754" s="148" t="s">
        <v>495</v>
      </c>
      <c r="D754" s="148" t="s">
        <v>88</v>
      </c>
      <c r="E754" s="148" t="s">
        <v>469</v>
      </c>
      <c r="F754" s="166">
        <f>F755</f>
        <v>0</v>
      </c>
      <c r="G754" s="166">
        <f>G755</f>
        <v>0</v>
      </c>
      <c r="H754" s="166">
        <f>H755</f>
        <v>0</v>
      </c>
      <c r="I754" s="166">
        <f>I755</f>
        <v>0</v>
      </c>
    </row>
    <row r="755" spans="1:9" s="157" customFormat="1" ht="37.5" customHeight="1" hidden="1">
      <c r="A755" s="141" t="s">
        <v>89</v>
      </c>
      <c r="B755" s="148" t="s">
        <v>494</v>
      </c>
      <c r="C755" s="148" t="s">
        <v>495</v>
      </c>
      <c r="D755" s="148" t="s">
        <v>90</v>
      </c>
      <c r="E755" s="148" t="s">
        <v>469</v>
      </c>
      <c r="F755" s="166">
        <f>F758</f>
        <v>0</v>
      </c>
      <c r="G755" s="166">
        <f>G758</f>
        <v>0</v>
      </c>
      <c r="H755" s="166">
        <f>H758</f>
        <v>0</v>
      </c>
      <c r="I755" s="166">
        <f>I758</f>
        <v>0</v>
      </c>
    </row>
    <row r="756" spans="1:9" s="157" customFormat="1" ht="18.75" customHeight="1" hidden="1">
      <c r="A756" s="120" t="s">
        <v>287</v>
      </c>
      <c r="B756" s="148" t="s">
        <v>494</v>
      </c>
      <c r="C756" s="148" t="s">
        <v>495</v>
      </c>
      <c r="D756" s="148" t="s">
        <v>90</v>
      </c>
      <c r="E756" s="148" t="s">
        <v>230</v>
      </c>
      <c r="F756" s="166">
        <f aca="true" t="shared" si="65" ref="F756:I757">F757</f>
        <v>0</v>
      </c>
      <c r="G756" s="166">
        <f t="shared" si="65"/>
        <v>0</v>
      </c>
      <c r="H756" s="166">
        <f t="shared" si="65"/>
        <v>0</v>
      </c>
      <c r="I756" s="166">
        <f t="shared" si="65"/>
        <v>0</v>
      </c>
    </row>
    <row r="757" spans="1:9" s="157" customFormat="1" ht="18.75" customHeight="1" hidden="1">
      <c r="A757" s="120" t="s">
        <v>233</v>
      </c>
      <c r="B757" s="148" t="s">
        <v>494</v>
      </c>
      <c r="C757" s="148" t="s">
        <v>495</v>
      </c>
      <c r="D757" s="148" t="s">
        <v>90</v>
      </c>
      <c r="E757" s="148" t="s">
        <v>234</v>
      </c>
      <c r="F757" s="166">
        <f t="shared" si="65"/>
        <v>0</v>
      </c>
      <c r="G757" s="166">
        <f t="shared" si="65"/>
        <v>0</v>
      </c>
      <c r="H757" s="166">
        <f t="shared" si="65"/>
        <v>0</v>
      </c>
      <c r="I757" s="166">
        <f t="shared" si="65"/>
        <v>0</v>
      </c>
    </row>
    <row r="758" spans="1:9" s="157" customFormat="1" ht="18.75" customHeight="1" hidden="1">
      <c r="A758" s="141" t="s">
        <v>75</v>
      </c>
      <c r="B758" s="148" t="s">
        <v>494</v>
      </c>
      <c r="C758" s="148" t="s">
        <v>495</v>
      </c>
      <c r="D758" s="148" t="s">
        <v>90</v>
      </c>
      <c r="E758" s="148" t="s">
        <v>76</v>
      </c>
      <c r="F758" s="166">
        <f>'приложение № 4'!G672</f>
        <v>0</v>
      </c>
      <c r="G758" s="166">
        <f>'приложение № 4'!H672</f>
        <v>0</v>
      </c>
      <c r="H758" s="166">
        <f>'приложение № 4'!I672</f>
        <v>0</v>
      </c>
      <c r="I758" s="166">
        <f>'приложение № 4'!J672</f>
        <v>0</v>
      </c>
    </row>
    <row r="759" spans="1:9" ht="18.75">
      <c r="A759" s="39" t="s">
        <v>53</v>
      </c>
      <c r="B759" s="13" t="s">
        <v>494</v>
      </c>
      <c r="C759" s="13" t="s">
        <v>495</v>
      </c>
      <c r="D759" s="13" t="s">
        <v>54</v>
      </c>
      <c r="E759" s="13" t="s">
        <v>469</v>
      </c>
      <c r="F759" s="109">
        <f>F760</f>
        <v>0</v>
      </c>
      <c r="G759" s="109">
        <f>G760</f>
        <v>12226410</v>
      </c>
      <c r="H759" s="109">
        <f>H760</f>
        <v>12226410</v>
      </c>
      <c r="I759" s="109">
        <f>I760</f>
        <v>9736187</v>
      </c>
    </row>
    <row r="760" spans="1:9" ht="49.5" customHeight="1">
      <c r="A760" s="39" t="s">
        <v>29</v>
      </c>
      <c r="B760" s="13" t="s">
        <v>494</v>
      </c>
      <c r="C760" s="13" t="s">
        <v>495</v>
      </c>
      <c r="D760" s="13" t="s">
        <v>30</v>
      </c>
      <c r="E760" s="13" t="s">
        <v>469</v>
      </c>
      <c r="F760" s="109">
        <f>F761+F765</f>
        <v>0</v>
      </c>
      <c r="G760" s="109">
        <f>G761+G765</f>
        <v>12226410</v>
      </c>
      <c r="H760" s="109">
        <f>H761+H765</f>
        <v>12226410</v>
      </c>
      <c r="I760" s="109">
        <f>I761+I765</f>
        <v>9736187</v>
      </c>
    </row>
    <row r="761" spans="1:9" ht="75.75" customHeight="1">
      <c r="A761" s="12" t="s">
        <v>62</v>
      </c>
      <c r="B761" s="13" t="s">
        <v>494</v>
      </c>
      <c r="C761" s="13" t="s">
        <v>495</v>
      </c>
      <c r="D761" s="13" t="s">
        <v>63</v>
      </c>
      <c r="E761" s="13" t="s">
        <v>469</v>
      </c>
      <c r="F761" s="109">
        <f aca="true" t="shared" si="66" ref="F761:I763">F762</f>
        <v>0</v>
      </c>
      <c r="G761" s="109">
        <f t="shared" si="66"/>
        <v>12192810</v>
      </c>
      <c r="H761" s="109">
        <f t="shared" si="66"/>
        <v>12192810</v>
      </c>
      <c r="I761" s="109">
        <f t="shared" si="66"/>
        <v>9702587</v>
      </c>
    </row>
    <row r="762" spans="1:9" ht="18.75">
      <c r="A762" s="1" t="s">
        <v>287</v>
      </c>
      <c r="B762" s="13" t="s">
        <v>494</v>
      </c>
      <c r="C762" s="13" t="s">
        <v>495</v>
      </c>
      <c r="D762" s="13" t="s">
        <v>63</v>
      </c>
      <c r="E762" s="13" t="s">
        <v>230</v>
      </c>
      <c r="F762" s="109">
        <f t="shared" si="66"/>
        <v>0</v>
      </c>
      <c r="G762" s="109">
        <f t="shared" si="66"/>
        <v>12192810</v>
      </c>
      <c r="H762" s="109">
        <f t="shared" si="66"/>
        <v>12192810</v>
      </c>
      <c r="I762" s="109">
        <f t="shared" si="66"/>
        <v>9702587</v>
      </c>
    </row>
    <row r="763" spans="1:9" ht="18.75">
      <c r="A763" s="1" t="s">
        <v>233</v>
      </c>
      <c r="B763" s="13" t="s">
        <v>494</v>
      </c>
      <c r="C763" s="13" t="s">
        <v>495</v>
      </c>
      <c r="D763" s="13" t="s">
        <v>63</v>
      </c>
      <c r="E763" s="13" t="s">
        <v>234</v>
      </c>
      <c r="F763" s="109">
        <f t="shared" si="66"/>
        <v>0</v>
      </c>
      <c r="G763" s="109">
        <f t="shared" si="66"/>
        <v>12192810</v>
      </c>
      <c r="H763" s="109">
        <f t="shared" si="66"/>
        <v>12192810</v>
      </c>
      <c r="I763" s="109">
        <f t="shared" si="66"/>
        <v>9702587</v>
      </c>
    </row>
    <row r="764" spans="1:9" ht="18.75">
      <c r="A764" s="12" t="s">
        <v>75</v>
      </c>
      <c r="B764" s="13" t="s">
        <v>494</v>
      </c>
      <c r="C764" s="13" t="s">
        <v>495</v>
      </c>
      <c r="D764" s="13" t="s">
        <v>63</v>
      </c>
      <c r="E764" s="13" t="s">
        <v>76</v>
      </c>
      <c r="F764" s="109">
        <f>'приложение № 4'!G678</f>
        <v>0</v>
      </c>
      <c r="G764" s="109">
        <f>'приложение № 4'!H678</f>
        <v>12192810</v>
      </c>
      <c r="H764" s="109">
        <f>'приложение № 4'!I678</f>
        <v>12192810</v>
      </c>
      <c r="I764" s="109">
        <f>'приложение № 4'!J678</f>
        <v>9702587</v>
      </c>
    </row>
    <row r="765" spans="1:9" ht="18.75">
      <c r="A765" s="12" t="s">
        <v>41</v>
      </c>
      <c r="B765" s="13" t="s">
        <v>494</v>
      </c>
      <c r="C765" s="13" t="s">
        <v>495</v>
      </c>
      <c r="D765" s="13" t="s">
        <v>42</v>
      </c>
      <c r="E765" s="13" t="s">
        <v>469</v>
      </c>
      <c r="F765" s="109">
        <f aca="true" t="shared" si="67" ref="F765:I767">F766</f>
        <v>0</v>
      </c>
      <c r="G765" s="109">
        <f t="shared" si="67"/>
        <v>33600</v>
      </c>
      <c r="H765" s="109">
        <f t="shared" si="67"/>
        <v>33600</v>
      </c>
      <c r="I765" s="109">
        <f t="shared" si="67"/>
        <v>33600</v>
      </c>
    </row>
    <row r="766" spans="1:9" ht="18.75">
      <c r="A766" s="1" t="s">
        <v>287</v>
      </c>
      <c r="B766" s="13" t="s">
        <v>494</v>
      </c>
      <c r="C766" s="13" t="s">
        <v>495</v>
      </c>
      <c r="D766" s="13" t="s">
        <v>42</v>
      </c>
      <c r="E766" s="11" t="s">
        <v>230</v>
      </c>
      <c r="F766" s="109">
        <f t="shared" si="67"/>
        <v>0</v>
      </c>
      <c r="G766" s="109">
        <f t="shared" si="67"/>
        <v>33600</v>
      </c>
      <c r="H766" s="109">
        <f t="shared" si="67"/>
        <v>33600</v>
      </c>
      <c r="I766" s="109">
        <f t="shared" si="67"/>
        <v>33600</v>
      </c>
    </row>
    <row r="767" spans="1:9" ht="18.75">
      <c r="A767" s="1" t="s">
        <v>233</v>
      </c>
      <c r="B767" s="13" t="s">
        <v>494</v>
      </c>
      <c r="C767" s="13" t="s">
        <v>495</v>
      </c>
      <c r="D767" s="13" t="s">
        <v>42</v>
      </c>
      <c r="E767" s="13" t="s">
        <v>234</v>
      </c>
      <c r="F767" s="109">
        <f t="shared" si="67"/>
        <v>0</v>
      </c>
      <c r="G767" s="109">
        <f t="shared" si="67"/>
        <v>33600</v>
      </c>
      <c r="H767" s="109">
        <f t="shared" si="67"/>
        <v>33600</v>
      </c>
      <c r="I767" s="109">
        <f t="shared" si="67"/>
        <v>33600</v>
      </c>
    </row>
    <row r="768" spans="1:9" ht="37.5">
      <c r="A768" s="1" t="s">
        <v>50</v>
      </c>
      <c r="B768" s="13" t="s">
        <v>494</v>
      </c>
      <c r="C768" s="13" t="s">
        <v>495</v>
      </c>
      <c r="D768" s="13" t="s">
        <v>42</v>
      </c>
      <c r="E768" s="13" t="s">
        <v>49</v>
      </c>
      <c r="F768" s="109">
        <f>'приложение № 4'!G682</f>
        <v>0</v>
      </c>
      <c r="G768" s="109">
        <f>'приложение № 4'!H682</f>
        <v>33600</v>
      </c>
      <c r="H768" s="109">
        <f>'приложение № 4'!I682</f>
        <v>33600</v>
      </c>
      <c r="I768" s="109">
        <f>'приложение № 4'!J682</f>
        <v>33600</v>
      </c>
    </row>
    <row r="769" spans="1:9" ht="18.75">
      <c r="A769" s="69" t="s">
        <v>253</v>
      </c>
      <c r="B769" s="66" t="s">
        <v>494</v>
      </c>
      <c r="C769" s="68" t="s">
        <v>495</v>
      </c>
      <c r="D769" s="66" t="s">
        <v>489</v>
      </c>
      <c r="E769" s="66" t="s">
        <v>469</v>
      </c>
      <c r="F769" s="67">
        <f aca="true" t="shared" si="68" ref="F769:I771">F770</f>
        <v>13414400</v>
      </c>
      <c r="G769" s="67">
        <f t="shared" si="68"/>
        <v>-2521933</v>
      </c>
      <c r="H769" s="67">
        <f t="shared" si="68"/>
        <v>10892467</v>
      </c>
      <c r="I769" s="67">
        <f t="shared" si="68"/>
        <v>9187173.2</v>
      </c>
    </row>
    <row r="770" spans="1:9" ht="37.5">
      <c r="A770" s="69" t="s">
        <v>181</v>
      </c>
      <c r="B770" s="66" t="s">
        <v>494</v>
      </c>
      <c r="C770" s="68" t="s">
        <v>495</v>
      </c>
      <c r="D770" s="66" t="s">
        <v>339</v>
      </c>
      <c r="E770" s="66" t="s">
        <v>469</v>
      </c>
      <c r="F770" s="67">
        <f t="shared" si="68"/>
        <v>13414400</v>
      </c>
      <c r="G770" s="67">
        <f t="shared" si="68"/>
        <v>-2521933</v>
      </c>
      <c r="H770" s="67">
        <f t="shared" si="68"/>
        <v>10892467</v>
      </c>
      <c r="I770" s="67">
        <f t="shared" si="68"/>
        <v>9187173.2</v>
      </c>
    </row>
    <row r="771" spans="1:9" ht="18.75">
      <c r="A771" s="69" t="s">
        <v>287</v>
      </c>
      <c r="B771" s="66" t="s">
        <v>494</v>
      </c>
      <c r="C771" s="68" t="s">
        <v>495</v>
      </c>
      <c r="D771" s="66" t="s">
        <v>339</v>
      </c>
      <c r="E771" s="66" t="s">
        <v>230</v>
      </c>
      <c r="F771" s="67">
        <f t="shared" si="68"/>
        <v>13414400</v>
      </c>
      <c r="G771" s="67">
        <f t="shared" si="68"/>
        <v>-2521933</v>
      </c>
      <c r="H771" s="67">
        <f t="shared" si="68"/>
        <v>10892467</v>
      </c>
      <c r="I771" s="67">
        <f t="shared" si="68"/>
        <v>9187173.2</v>
      </c>
    </row>
    <row r="772" spans="1:9" ht="18.75">
      <c r="A772" s="69" t="s">
        <v>233</v>
      </c>
      <c r="B772" s="66" t="s">
        <v>494</v>
      </c>
      <c r="C772" s="68" t="s">
        <v>495</v>
      </c>
      <c r="D772" s="66" t="s">
        <v>339</v>
      </c>
      <c r="E772" s="66" t="s">
        <v>234</v>
      </c>
      <c r="F772" s="67">
        <f>'приложение № 4'!G686</f>
        <v>13414400</v>
      </c>
      <c r="G772" s="67">
        <f>G773+G774-13414400</f>
        <v>-2521933</v>
      </c>
      <c r="H772" s="67">
        <f>H773+H774</f>
        <v>10892467</v>
      </c>
      <c r="I772" s="67">
        <f>I773+I774</f>
        <v>9187173.2</v>
      </c>
    </row>
    <row r="773" spans="1:9" ht="37.5">
      <c r="A773" s="1" t="s">
        <v>50</v>
      </c>
      <c r="B773" s="11" t="s">
        <v>494</v>
      </c>
      <c r="C773" s="13" t="s">
        <v>495</v>
      </c>
      <c r="D773" s="11" t="s">
        <v>339</v>
      </c>
      <c r="E773" s="11" t="s">
        <v>49</v>
      </c>
      <c r="F773" s="67">
        <f>'приложение № 4'!G687</f>
        <v>0</v>
      </c>
      <c r="G773" s="67">
        <f>'приложение № 4'!H687</f>
        <v>3362707</v>
      </c>
      <c r="H773" s="67">
        <f>'приложение № 4'!I687</f>
        <v>3362707</v>
      </c>
      <c r="I773" s="67">
        <f>'приложение № 4'!J687</f>
        <v>3243543.2</v>
      </c>
    </row>
    <row r="774" spans="1:9" ht="18.75">
      <c r="A774" s="1" t="s">
        <v>75</v>
      </c>
      <c r="B774" s="11" t="s">
        <v>494</v>
      </c>
      <c r="C774" s="13" t="s">
        <v>495</v>
      </c>
      <c r="D774" s="11" t="s">
        <v>339</v>
      </c>
      <c r="E774" s="11" t="s">
        <v>76</v>
      </c>
      <c r="F774" s="67">
        <f>'приложение № 4'!G688</f>
        <v>0</v>
      </c>
      <c r="G774" s="67">
        <f>'приложение № 4'!H688</f>
        <v>7529760</v>
      </c>
      <c r="H774" s="67">
        <f>'приложение № 4'!I688</f>
        <v>7529760</v>
      </c>
      <c r="I774" s="67">
        <f>'приложение № 4'!J688</f>
        <v>5943630</v>
      </c>
    </row>
    <row r="775" spans="1:9" ht="18.75">
      <c r="A775" s="82" t="s">
        <v>437</v>
      </c>
      <c r="B775" s="66">
        <v>10</v>
      </c>
      <c r="C775" s="66" t="s">
        <v>477</v>
      </c>
      <c r="D775" s="66" t="s">
        <v>468</v>
      </c>
      <c r="E775" s="66" t="s">
        <v>469</v>
      </c>
      <c r="F775" s="111">
        <f>F776+F784+F799+F811</f>
        <v>21630600</v>
      </c>
      <c r="G775" s="111">
        <f>G776+G784+G799+G811</f>
        <v>3577102.08</v>
      </c>
      <c r="H775" s="111">
        <f>H776+H784+H799+H811</f>
        <v>25207702.08</v>
      </c>
      <c r="I775" s="111">
        <f>I776+I784+I799+I811</f>
        <v>25108339.589999996</v>
      </c>
    </row>
    <row r="776" spans="1:9" ht="18.75">
      <c r="A776" s="65" t="s">
        <v>429</v>
      </c>
      <c r="B776" s="66">
        <v>10</v>
      </c>
      <c r="C776" s="66" t="s">
        <v>477</v>
      </c>
      <c r="D776" s="66" t="s">
        <v>299</v>
      </c>
      <c r="E776" s="66" t="s">
        <v>469</v>
      </c>
      <c r="F776" s="111">
        <f>F777+F781</f>
        <v>1955300</v>
      </c>
      <c r="G776" s="111">
        <f>G777+G781</f>
        <v>-357500</v>
      </c>
      <c r="H776" s="111">
        <f>H777+H781</f>
        <v>1597800</v>
      </c>
      <c r="I776" s="111">
        <f>I777+I781</f>
        <v>1597750</v>
      </c>
    </row>
    <row r="777" spans="1:9" ht="37.5">
      <c r="A777" s="83" t="s">
        <v>211</v>
      </c>
      <c r="B777" s="66">
        <v>10</v>
      </c>
      <c r="C777" s="66" t="s">
        <v>477</v>
      </c>
      <c r="D777" s="66" t="s">
        <v>212</v>
      </c>
      <c r="E777" s="66" t="s">
        <v>469</v>
      </c>
      <c r="F777" s="111">
        <f>F778</f>
        <v>1955300</v>
      </c>
      <c r="G777" s="111">
        <f>G778</f>
        <v>-1316200</v>
      </c>
      <c r="H777" s="111">
        <f>H778</f>
        <v>639100</v>
      </c>
      <c r="I777" s="111">
        <f>I778</f>
        <v>639050</v>
      </c>
    </row>
    <row r="778" spans="1:9" ht="56.25">
      <c r="A778" s="83" t="s">
        <v>213</v>
      </c>
      <c r="B778" s="66">
        <v>10</v>
      </c>
      <c r="C778" s="66" t="s">
        <v>477</v>
      </c>
      <c r="D778" s="66" t="s">
        <v>300</v>
      </c>
      <c r="E778" s="66" t="s">
        <v>469</v>
      </c>
      <c r="F778" s="111">
        <f>F779+F780</f>
        <v>1955300</v>
      </c>
      <c r="G778" s="111">
        <f>G779+G780</f>
        <v>-1316200</v>
      </c>
      <c r="H778" s="111">
        <f>H779+H780</f>
        <v>639100</v>
      </c>
      <c r="I778" s="111">
        <f>I779+I780</f>
        <v>639050</v>
      </c>
    </row>
    <row r="779" spans="1:9" ht="18.75">
      <c r="A779" s="65" t="s">
        <v>313</v>
      </c>
      <c r="B779" s="66">
        <v>10</v>
      </c>
      <c r="C779" s="66" t="s">
        <v>477</v>
      </c>
      <c r="D779" s="66" t="s">
        <v>300</v>
      </c>
      <c r="E779" s="66" t="s">
        <v>312</v>
      </c>
      <c r="F779" s="111">
        <f>'приложение № 4'!G313</f>
        <v>1955300</v>
      </c>
      <c r="G779" s="111">
        <f>'приложение № 4'!H313</f>
        <v>-1775190</v>
      </c>
      <c r="H779" s="111">
        <f>'приложение № 4'!I313</f>
        <v>180110</v>
      </c>
      <c r="I779" s="111">
        <f>'приложение № 4'!J313</f>
        <v>180110</v>
      </c>
    </row>
    <row r="780" spans="1:9" ht="37.5">
      <c r="A780" s="1" t="s">
        <v>315</v>
      </c>
      <c r="B780" s="11">
        <v>10</v>
      </c>
      <c r="C780" s="11" t="s">
        <v>477</v>
      </c>
      <c r="D780" s="11" t="s">
        <v>300</v>
      </c>
      <c r="E780" s="11" t="s">
        <v>314</v>
      </c>
      <c r="F780" s="111">
        <f>'приложение № 4'!G823</f>
        <v>0</v>
      </c>
      <c r="G780" s="111">
        <f>'приложение № 4'!H823</f>
        <v>458990</v>
      </c>
      <c r="H780" s="111">
        <f>'приложение № 4'!I823</f>
        <v>458990</v>
      </c>
      <c r="I780" s="111">
        <f>'приложение № 4'!J823</f>
        <v>458940</v>
      </c>
    </row>
    <row r="781" spans="1:9" ht="56.25">
      <c r="A781" s="12" t="s">
        <v>3</v>
      </c>
      <c r="B781" s="66">
        <v>10</v>
      </c>
      <c r="C781" s="66" t="s">
        <v>477</v>
      </c>
      <c r="D781" s="11" t="s">
        <v>2</v>
      </c>
      <c r="E781" s="11" t="s">
        <v>469</v>
      </c>
      <c r="F781" s="111">
        <f>F782+F783</f>
        <v>0</v>
      </c>
      <c r="G781" s="111">
        <f>G782+G783</f>
        <v>958700</v>
      </c>
      <c r="H781" s="111">
        <f>H782+H783</f>
        <v>958700</v>
      </c>
      <c r="I781" s="111">
        <f>I782+I783</f>
        <v>958700</v>
      </c>
    </row>
    <row r="782" spans="1:9" s="157" customFormat="1" ht="18.75" customHeight="1" hidden="1">
      <c r="A782" s="141" t="s">
        <v>313</v>
      </c>
      <c r="B782" s="164">
        <v>10</v>
      </c>
      <c r="C782" s="164" t="s">
        <v>477</v>
      </c>
      <c r="D782" s="143" t="s">
        <v>2</v>
      </c>
      <c r="E782" s="143" t="s">
        <v>312</v>
      </c>
      <c r="F782" s="166">
        <f>'приложение № 4'!G315</f>
        <v>0</v>
      </c>
      <c r="G782" s="166">
        <f>'приложение № 4'!H315</f>
        <v>0</v>
      </c>
      <c r="H782" s="166">
        <f>'приложение № 4'!I315</f>
        <v>0</v>
      </c>
      <c r="I782" s="166">
        <f>'приложение № 4'!J315</f>
        <v>0</v>
      </c>
    </row>
    <row r="783" spans="1:9" ht="37.5">
      <c r="A783" s="1" t="s">
        <v>315</v>
      </c>
      <c r="B783" s="11">
        <v>10</v>
      </c>
      <c r="C783" s="11" t="s">
        <v>477</v>
      </c>
      <c r="D783" s="11" t="s">
        <v>2</v>
      </c>
      <c r="E783" s="11" t="s">
        <v>314</v>
      </c>
      <c r="F783" s="111">
        <f>'приложение № 4'!G825</f>
        <v>0</v>
      </c>
      <c r="G783" s="111">
        <f>'приложение № 4'!H825</f>
        <v>958700</v>
      </c>
      <c r="H783" s="111">
        <f>'приложение № 4'!I825</f>
        <v>958700</v>
      </c>
      <c r="I783" s="111">
        <f>'приложение № 4'!J825</f>
        <v>958700</v>
      </c>
    </row>
    <row r="784" spans="1:9" ht="18.75">
      <c r="A784" s="82" t="s">
        <v>426</v>
      </c>
      <c r="B784" s="66">
        <v>10</v>
      </c>
      <c r="C784" s="66" t="s">
        <v>477</v>
      </c>
      <c r="D784" s="68" t="s">
        <v>438</v>
      </c>
      <c r="E784" s="74" t="s">
        <v>469</v>
      </c>
      <c r="F784" s="111">
        <f>F785</f>
        <v>7280800</v>
      </c>
      <c r="G784" s="111">
        <f aca="true" t="shared" si="69" ref="F784:I785">G785</f>
        <v>2340800</v>
      </c>
      <c r="H784" s="111">
        <f t="shared" si="69"/>
        <v>9621600</v>
      </c>
      <c r="I784" s="111">
        <f t="shared" si="69"/>
        <v>9524998.82</v>
      </c>
    </row>
    <row r="785" spans="1:9" ht="37.5">
      <c r="A785" s="82" t="s">
        <v>388</v>
      </c>
      <c r="B785" s="66">
        <v>10</v>
      </c>
      <c r="C785" s="66" t="s">
        <v>477</v>
      </c>
      <c r="D785" s="68" t="s">
        <v>389</v>
      </c>
      <c r="E785" s="74" t="s">
        <v>469</v>
      </c>
      <c r="F785" s="111">
        <f t="shared" si="69"/>
        <v>7280800</v>
      </c>
      <c r="G785" s="111">
        <f t="shared" si="69"/>
        <v>2340800</v>
      </c>
      <c r="H785" s="111">
        <f t="shared" si="69"/>
        <v>9621600</v>
      </c>
      <c r="I785" s="111">
        <f t="shared" si="69"/>
        <v>9524998.82</v>
      </c>
    </row>
    <row r="786" spans="1:9" ht="18.75">
      <c r="A786" s="82" t="s">
        <v>390</v>
      </c>
      <c r="B786" s="66">
        <v>10</v>
      </c>
      <c r="C786" s="66" t="s">
        <v>477</v>
      </c>
      <c r="D786" s="68" t="s">
        <v>391</v>
      </c>
      <c r="E786" s="74" t="s">
        <v>469</v>
      </c>
      <c r="F786" s="111">
        <f>F787+F792</f>
        <v>7280800</v>
      </c>
      <c r="G786" s="111">
        <f>G787+G792</f>
        <v>2340800</v>
      </c>
      <c r="H786" s="111">
        <f>H787+H792</f>
        <v>9621600</v>
      </c>
      <c r="I786" s="111">
        <f>I787+I792</f>
        <v>9524998.82</v>
      </c>
    </row>
    <row r="787" spans="1:9" ht="18.75">
      <c r="A787" s="82" t="s">
        <v>392</v>
      </c>
      <c r="B787" s="66">
        <v>10</v>
      </c>
      <c r="C787" s="66" t="s">
        <v>477</v>
      </c>
      <c r="D787" s="68" t="s">
        <v>152</v>
      </c>
      <c r="E787" s="74" t="s">
        <v>469</v>
      </c>
      <c r="F787" s="111">
        <f>F789+F788+F790</f>
        <v>593600</v>
      </c>
      <c r="G787" s="111">
        <f>G789+G788+G790</f>
        <v>0</v>
      </c>
      <c r="H787" s="111">
        <f>H789+H788+H790</f>
        <v>593600</v>
      </c>
      <c r="I787" s="111">
        <f>I789+I788+I790</f>
        <v>584437.01</v>
      </c>
    </row>
    <row r="788" spans="1:9" ht="37.5">
      <c r="A788" s="16" t="s">
        <v>69</v>
      </c>
      <c r="B788" s="66">
        <v>10</v>
      </c>
      <c r="C788" s="66" t="s">
        <v>477</v>
      </c>
      <c r="D788" s="68" t="s">
        <v>152</v>
      </c>
      <c r="E788" s="74" t="s">
        <v>68</v>
      </c>
      <c r="F788" s="111">
        <f>'приложение № 4'!G320</f>
        <v>0</v>
      </c>
      <c r="G788" s="111">
        <f>'приложение № 4'!H320</f>
        <v>444192</v>
      </c>
      <c r="H788" s="111">
        <f>'приложение № 4'!I320</f>
        <v>444192</v>
      </c>
      <c r="I788" s="111">
        <f>'приложение № 4'!J320</f>
        <v>439465.87</v>
      </c>
    </row>
    <row r="789" spans="1:9" s="157" customFormat="1" ht="18.75" customHeight="1" hidden="1">
      <c r="A789" s="161" t="s">
        <v>287</v>
      </c>
      <c r="B789" s="164">
        <v>10</v>
      </c>
      <c r="C789" s="164" t="s">
        <v>477</v>
      </c>
      <c r="D789" s="159" t="s">
        <v>152</v>
      </c>
      <c r="E789" s="165" t="s">
        <v>230</v>
      </c>
      <c r="F789" s="166">
        <f>F791</f>
        <v>593600</v>
      </c>
      <c r="G789" s="166">
        <f>G791</f>
        <v>-593600</v>
      </c>
      <c r="H789" s="166">
        <f>H791</f>
        <v>0</v>
      </c>
      <c r="I789" s="166">
        <f>I791</f>
        <v>0</v>
      </c>
    </row>
    <row r="790" spans="1:9" ht="18.75">
      <c r="A790" s="12" t="s">
        <v>231</v>
      </c>
      <c r="B790" s="66">
        <v>10</v>
      </c>
      <c r="C790" s="66" t="s">
        <v>477</v>
      </c>
      <c r="D790" s="68" t="s">
        <v>152</v>
      </c>
      <c r="E790" s="74" t="s">
        <v>232</v>
      </c>
      <c r="F790" s="111">
        <f>'приложение № 4'!G322</f>
        <v>0</v>
      </c>
      <c r="G790" s="111">
        <f>'приложение № 4'!H322</f>
        <v>149408</v>
      </c>
      <c r="H790" s="111">
        <f>'приложение № 4'!I322</f>
        <v>149408</v>
      </c>
      <c r="I790" s="111">
        <f>'приложение № 4'!J322</f>
        <v>144971.14</v>
      </c>
    </row>
    <row r="791" spans="1:9" s="157" customFormat="1" ht="18.75" customHeight="1" hidden="1">
      <c r="A791" s="160" t="s">
        <v>214</v>
      </c>
      <c r="B791" s="164">
        <v>10</v>
      </c>
      <c r="C791" s="164" t="s">
        <v>477</v>
      </c>
      <c r="D791" s="159" t="s">
        <v>152</v>
      </c>
      <c r="E791" s="165" t="s">
        <v>215</v>
      </c>
      <c r="F791" s="166">
        <f>'приложение № 4'!G323</f>
        <v>593600</v>
      </c>
      <c r="G791" s="166">
        <f>'приложение № 4'!H323</f>
        <v>-593600</v>
      </c>
      <c r="H791" s="166">
        <f>'приложение № 4'!I323</f>
        <v>0</v>
      </c>
      <c r="I791" s="166">
        <f>'приложение № 4'!J323</f>
        <v>0</v>
      </c>
    </row>
    <row r="792" spans="1:9" ht="56.25">
      <c r="A792" s="82" t="s">
        <v>216</v>
      </c>
      <c r="B792" s="66">
        <v>10</v>
      </c>
      <c r="C792" s="66" t="s">
        <v>477</v>
      </c>
      <c r="D792" s="68" t="s">
        <v>153</v>
      </c>
      <c r="E792" s="74" t="s">
        <v>469</v>
      </c>
      <c r="F792" s="111">
        <f>F793+F795+F794</f>
        <v>6687200</v>
      </c>
      <c r="G792" s="111">
        <f>G793+G795+G794</f>
        <v>2340800</v>
      </c>
      <c r="H792" s="111">
        <f>H793+H795+H794</f>
        <v>9028000</v>
      </c>
      <c r="I792" s="111">
        <f>I793+I795+I794</f>
        <v>8940561.81</v>
      </c>
    </row>
    <row r="793" spans="1:9" ht="18.75">
      <c r="A793" s="65" t="s">
        <v>313</v>
      </c>
      <c r="B793" s="66">
        <v>10</v>
      </c>
      <c r="C793" s="66" t="s">
        <v>477</v>
      </c>
      <c r="D793" s="68" t="s">
        <v>153</v>
      </c>
      <c r="E793" s="74" t="s">
        <v>312</v>
      </c>
      <c r="F793" s="111">
        <f>'приложение № 4'!G325</f>
        <v>100000</v>
      </c>
      <c r="G793" s="111">
        <f>'приложение № 4'!H325</f>
        <v>-64000</v>
      </c>
      <c r="H793" s="111">
        <f>'приложение № 4'!I325</f>
        <v>36000</v>
      </c>
      <c r="I793" s="111">
        <f>'приложение № 4'!J325</f>
        <v>34935.98</v>
      </c>
    </row>
    <row r="794" spans="1:9" ht="37.5">
      <c r="A794" s="16" t="s">
        <v>69</v>
      </c>
      <c r="B794" s="66">
        <v>10</v>
      </c>
      <c r="C794" s="66" t="s">
        <v>477</v>
      </c>
      <c r="D794" s="68" t="s">
        <v>153</v>
      </c>
      <c r="E794" s="74" t="s">
        <v>68</v>
      </c>
      <c r="F794" s="111">
        <f>'приложение № 4'!G326</f>
        <v>0</v>
      </c>
      <c r="G794" s="111">
        <f>'приложение № 4'!H326</f>
        <v>2285700</v>
      </c>
      <c r="H794" s="111">
        <f>'приложение № 4'!I326</f>
        <v>2285700</v>
      </c>
      <c r="I794" s="111">
        <f>'приложение № 4'!J326</f>
        <v>2261422.57</v>
      </c>
    </row>
    <row r="795" spans="1:9" ht="18.75">
      <c r="A795" s="12" t="s">
        <v>287</v>
      </c>
      <c r="B795" s="66">
        <v>10</v>
      </c>
      <c r="C795" s="66" t="s">
        <v>477</v>
      </c>
      <c r="D795" s="68" t="s">
        <v>153</v>
      </c>
      <c r="E795" s="74" t="s">
        <v>230</v>
      </c>
      <c r="F795" s="111">
        <f>F798+F796+F797</f>
        <v>6587200</v>
      </c>
      <c r="G795" s="111">
        <f>G798+G796+G797</f>
        <v>119100</v>
      </c>
      <c r="H795" s="111">
        <f>H798+H796+H797</f>
        <v>6706300</v>
      </c>
      <c r="I795" s="111">
        <f>I798+I796+I797</f>
        <v>6644203.26</v>
      </c>
    </row>
    <row r="796" spans="1:9" ht="18.75">
      <c r="A796" s="12" t="s">
        <v>231</v>
      </c>
      <c r="B796" s="66">
        <v>10</v>
      </c>
      <c r="C796" s="66" t="s">
        <v>477</v>
      </c>
      <c r="D796" s="68" t="s">
        <v>153</v>
      </c>
      <c r="E796" s="74" t="s">
        <v>232</v>
      </c>
      <c r="F796" s="111">
        <f>'приложение № 4'!G328</f>
        <v>0</v>
      </c>
      <c r="G796" s="111">
        <f>'приложение № 4'!H328</f>
        <v>2382500</v>
      </c>
      <c r="H796" s="111">
        <f>'приложение № 4'!I328</f>
        <v>2382500</v>
      </c>
      <c r="I796" s="111">
        <f>'приложение № 4'!J328</f>
        <v>2329063.74</v>
      </c>
    </row>
    <row r="797" spans="1:9" ht="37.5">
      <c r="A797" s="12" t="s">
        <v>50</v>
      </c>
      <c r="B797" s="66">
        <v>10</v>
      </c>
      <c r="C797" s="66" t="s">
        <v>477</v>
      </c>
      <c r="D797" s="68" t="s">
        <v>153</v>
      </c>
      <c r="E797" s="74" t="s">
        <v>49</v>
      </c>
      <c r="F797" s="111">
        <f>'приложение № 4'!G329</f>
        <v>0</v>
      </c>
      <c r="G797" s="111">
        <f>'приложение № 4'!H329</f>
        <v>4323800</v>
      </c>
      <c r="H797" s="111">
        <f>'приложение № 4'!I329</f>
        <v>4323800</v>
      </c>
      <c r="I797" s="111">
        <f>'приложение № 4'!J329</f>
        <v>4315139.52</v>
      </c>
    </row>
    <row r="798" spans="1:9" s="157" customFormat="1" ht="18.75" customHeight="1" hidden="1">
      <c r="A798" s="160" t="s">
        <v>214</v>
      </c>
      <c r="B798" s="164">
        <v>10</v>
      </c>
      <c r="C798" s="164" t="s">
        <v>477</v>
      </c>
      <c r="D798" s="159" t="s">
        <v>153</v>
      </c>
      <c r="E798" s="165" t="s">
        <v>215</v>
      </c>
      <c r="F798" s="166">
        <f>'приложение № 4'!G330</f>
        <v>6587200</v>
      </c>
      <c r="G798" s="166">
        <f>'приложение № 4'!H330</f>
        <v>-6587200</v>
      </c>
      <c r="H798" s="166">
        <f>'приложение № 4'!I330</f>
        <v>0</v>
      </c>
      <c r="I798" s="166">
        <f>'приложение № 4'!J330</f>
        <v>0</v>
      </c>
    </row>
    <row r="799" spans="1:9" ht="18.75">
      <c r="A799" s="82" t="s">
        <v>98</v>
      </c>
      <c r="B799" s="66">
        <v>10</v>
      </c>
      <c r="C799" s="66" t="s">
        <v>477</v>
      </c>
      <c r="D799" s="66" t="s">
        <v>99</v>
      </c>
      <c r="E799" s="66" t="s">
        <v>469</v>
      </c>
      <c r="F799" s="67">
        <f>F800</f>
        <v>12394500</v>
      </c>
      <c r="G799" s="67">
        <f>G800</f>
        <v>586500</v>
      </c>
      <c r="H799" s="67">
        <f>H800</f>
        <v>12981000</v>
      </c>
      <c r="I799" s="67">
        <f>I800</f>
        <v>12978288.69</v>
      </c>
    </row>
    <row r="800" spans="1:9" ht="75">
      <c r="A800" s="23" t="s">
        <v>523</v>
      </c>
      <c r="B800" s="66">
        <v>10</v>
      </c>
      <c r="C800" s="66" t="s">
        <v>477</v>
      </c>
      <c r="D800" s="66" t="s">
        <v>524</v>
      </c>
      <c r="E800" s="66" t="s">
        <v>469</v>
      </c>
      <c r="F800" s="67">
        <f>F801+F805</f>
        <v>12394500</v>
      </c>
      <c r="G800" s="67">
        <f>G801+G805</f>
        <v>586500</v>
      </c>
      <c r="H800" s="67">
        <f>H801+H805</f>
        <v>12981000</v>
      </c>
      <c r="I800" s="67">
        <f>I801+I805</f>
        <v>12978288.69</v>
      </c>
    </row>
    <row r="801" spans="1:9" ht="37.5">
      <c r="A801" s="36" t="s">
        <v>525</v>
      </c>
      <c r="B801" s="66">
        <v>10</v>
      </c>
      <c r="C801" s="66" t="s">
        <v>477</v>
      </c>
      <c r="D801" s="66" t="s">
        <v>526</v>
      </c>
      <c r="E801" s="66" t="s">
        <v>469</v>
      </c>
      <c r="F801" s="67">
        <f>F802</f>
        <v>1754100</v>
      </c>
      <c r="G801" s="67">
        <f aca="true" t="shared" si="70" ref="F801:I803">G802</f>
        <v>29300</v>
      </c>
      <c r="H801" s="67">
        <f t="shared" si="70"/>
        <v>1783400</v>
      </c>
      <c r="I801" s="67">
        <f t="shared" si="70"/>
        <v>1780688.69</v>
      </c>
    </row>
    <row r="802" spans="1:9" ht="37.5">
      <c r="A802" s="65" t="s">
        <v>512</v>
      </c>
      <c r="B802" s="66">
        <v>10</v>
      </c>
      <c r="C802" s="66" t="s">
        <v>477</v>
      </c>
      <c r="D802" s="66" t="s">
        <v>526</v>
      </c>
      <c r="E802" s="76" t="s">
        <v>252</v>
      </c>
      <c r="F802" s="67">
        <f t="shared" si="70"/>
        <v>1754100</v>
      </c>
      <c r="G802" s="67">
        <f t="shared" si="70"/>
        <v>29300</v>
      </c>
      <c r="H802" s="67">
        <f t="shared" si="70"/>
        <v>1783400</v>
      </c>
      <c r="I802" s="67">
        <f t="shared" si="70"/>
        <v>1780688.69</v>
      </c>
    </row>
    <row r="803" spans="1:9" ht="18.75">
      <c r="A803" s="65" t="s">
        <v>513</v>
      </c>
      <c r="B803" s="66">
        <v>10</v>
      </c>
      <c r="C803" s="66" t="s">
        <v>477</v>
      </c>
      <c r="D803" s="66" t="s">
        <v>526</v>
      </c>
      <c r="E803" s="66" t="s">
        <v>510</v>
      </c>
      <c r="F803" s="67">
        <f t="shared" si="70"/>
        <v>1754100</v>
      </c>
      <c r="G803" s="67">
        <f t="shared" si="70"/>
        <v>29300</v>
      </c>
      <c r="H803" s="67">
        <f t="shared" si="70"/>
        <v>1783400</v>
      </c>
      <c r="I803" s="67">
        <f t="shared" si="70"/>
        <v>1780688.69</v>
      </c>
    </row>
    <row r="804" spans="1:9" ht="18.75">
      <c r="A804" s="65" t="s">
        <v>257</v>
      </c>
      <c r="B804" s="66">
        <v>10</v>
      </c>
      <c r="C804" s="66" t="s">
        <v>477</v>
      </c>
      <c r="D804" s="66" t="s">
        <v>526</v>
      </c>
      <c r="E804" s="66" t="s">
        <v>516</v>
      </c>
      <c r="F804" s="67">
        <f>'приложение № 4'!G557</f>
        <v>1754100</v>
      </c>
      <c r="G804" s="67">
        <f>'приложение № 4'!H557</f>
        <v>29300</v>
      </c>
      <c r="H804" s="67">
        <f>'приложение № 4'!I557</f>
        <v>1783400</v>
      </c>
      <c r="I804" s="67">
        <f>'приложение № 4'!J557</f>
        <v>1780688.69</v>
      </c>
    </row>
    <row r="805" spans="1:9" ht="75">
      <c r="A805" s="69" t="s">
        <v>527</v>
      </c>
      <c r="B805" s="66">
        <v>10</v>
      </c>
      <c r="C805" s="66" t="s">
        <v>477</v>
      </c>
      <c r="D805" s="66" t="s">
        <v>528</v>
      </c>
      <c r="E805" s="66" t="s">
        <v>469</v>
      </c>
      <c r="F805" s="67">
        <f>F806</f>
        <v>10640400</v>
      </c>
      <c r="G805" s="67">
        <f>G806</f>
        <v>557200</v>
      </c>
      <c r="H805" s="67">
        <f>H806</f>
        <v>11197600</v>
      </c>
      <c r="I805" s="67">
        <f>I806</f>
        <v>11197600</v>
      </c>
    </row>
    <row r="806" spans="1:9" ht="37.5">
      <c r="A806" s="65" t="s">
        <v>512</v>
      </c>
      <c r="B806" s="66">
        <v>10</v>
      </c>
      <c r="C806" s="66" t="s">
        <v>477</v>
      </c>
      <c r="D806" s="66" t="s">
        <v>528</v>
      </c>
      <c r="E806" s="76" t="s">
        <v>252</v>
      </c>
      <c r="F806" s="67">
        <f>F807+F809</f>
        <v>10640400</v>
      </c>
      <c r="G806" s="67">
        <f>G807+G809</f>
        <v>557200</v>
      </c>
      <c r="H806" s="67">
        <f>H807+H809</f>
        <v>11197600</v>
      </c>
      <c r="I806" s="67">
        <f>I807+I809</f>
        <v>11197600</v>
      </c>
    </row>
    <row r="807" spans="1:9" ht="18.75">
      <c r="A807" s="65" t="s">
        <v>513</v>
      </c>
      <c r="B807" s="66">
        <v>10</v>
      </c>
      <c r="C807" s="66" t="s">
        <v>477</v>
      </c>
      <c r="D807" s="66" t="s">
        <v>528</v>
      </c>
      <c r="E807" s="66" t="s">
        <v>510</v>
      </c>
      <c r="F807" s="67">
        <f>F808</f>
        <v>7855400</v>
      </c>
      <c r="G807" s="67">
        <f>G808</f>
        <v>307200</v>
      </c>
      <c r="H807" s="67">
        <f>H808</f>
        <v>8162600</v>
      </c>
      <c r="I807" s="67">
        <f>I808</f>
        <v>8162600</v>
      </c>
    </row>
    <row r="808" spans="1:9" ht="18.75">
      <c r="A808" s="65" t="s">
        <v>257</v>
      </c>
      <c r="B808" s="66">
        <v>10</v>
      </c>
      <c r="C808" s="66" t="s">
        <v>477</v>
      </c>
      <c r="D808" s="66" t="s">
        <v>528</v>
      </c>
      <c r="E808" s="66" t="s">
        <v>516</v>
      </c>
      <c r="F808" s="67">
        <f>'приложение № 4'!G561</f>
        <v>7855400</v>
      </c>
      <c r="G808" s="67">
        <f>'приложение № 4'!H561</f>
        <v>307200</v>
      </c>
      <c r="H808" s="67">
        <f>'приложение № 4'!I561</f>
        <v>8162600</v>
      </c>
      <c r="I808" s="67">
        <f>'приложение № 4'!J561</f>
        <v>8162600</v>
      </c>
    </row>
    <row r="809" spans="1:9" ht="18.75">
      <c r="A809" s="65" t="s">
        <v>258</v>
      </c>
      <c r="B809" s="66">
        <v>10</v>
      </c>
      <c r="C809" s="66" t="s">
        <v>477</v>
      </c>
      <c r="D809" s="66" t="s">
        <v>528</v>
      </c>
      <c r="E809" s="66" t="s">
        <v>254</v>
      </c>
      <c r="F809" s="67">
        <f>F810</f>
        <v>2785000</v>
      </c>
      <c r="G809" s="67">
        <f>G810</f>
        <v>250000</v>
      </c>
      <c r="H809" s="67">
        <f>H810</f>
        <v>3035000</v>
      </c>
      <c r="I809" s="67">
        <f>I810</f>
        <v>3035000</v>
      </c>
    </row>
    <row r="810" spans="1:9" ht="18.75">
      <c r="A810" s="65" t="s">
        <v>260</v>
      </c>
      <c r="B810" s="66">
        <v>10</v>
      </c>
      <c r="C810" s="66" t="s">
        <v>477</v>
      </c>
      <c r="D810" s="66" t="s">
        <v>528</v>
      </c>
      <c r="E810" s="66" t="s">
        <v>256</v>
      </c>
      <c r="F810" s="67">
        <f>'приложение № 4'!G563</f>
        <v>2785000</v>
      </c>
      <c r="G810" s="67">
        <f>'приложение № 4'!H563</f>
        <v>250000</v>
      </c>
      <c r="H810" s="67">
        <f>'приложение № 4'!I563</f>
        <v>3035000</v>
      </c>
      <c r="I810" s="67">
        <f>'приложение № 4'!J563</f>
        <v>3035000</v>
      </c>
    </row>
    <row r="811" spans="1:9" ht="18.75">
      <c r="A811" s="1" t="s">
        <v>253</v>
      </c>
      <c r="B811" s="11" t="s">
        <v>494</v>
      </c>
      <c r="C811" s="11" t="s">
        <v>477</v>
      </c>
      <c r="D811" s="13" t="s">
        <v>489</v>
      </c>
      <c r="E811" s="17" t="s">
        <v>469</v>
      </c>
      <c r="F811" s="67">
        <f>F812</f>
        <v>0</v>
      </c>
      <c r="G811" s="67">
        <f aca="true" t="shared" si="71" ref="F811:I812">G812</f>
        <v>1007302.08</v>
      </c>
      <c r="H811" s="67">
        <f t="shared" si="71"/>
        <v>1007302.08</v>
      </c>
      <c r="I811" s="67">
        <f t="shared" si="71"/>
        <v>1007302.08</v>
      </c>
    </row>
    <row r="812" spans="1:9" ht="37.5">
      <c r="A812" s="12" t="s">
        <v>515</v>
      </c>
      <c r="B812" s="11" t="s">
        <v>494</v>
      </c>
      <c r="C812" s="11" t="s">
        <v>477</v>
      </c>
      <c r="D812" s="13" t="s">
        <v>327</v>
      </c>
      <c r="E812" s="17" t="s">
        <v>469</v>
      </c>
      <c r="F812" s="67">
        <f t="shared" si="71"/>
        <v>0</v>
      </c>
      <c r="G812" s="67">
        <f t="shared" si="71"/>
        <v>1007302.08</v>
      </c>
      <c r="H812" s="67">
        <f t="shared" si="71"/>
        <v>1007302.08</v>
      </c>
      <c r="I812" s="67">
        <f t="shared" si="71"/>
        <v>1007302.08</v>
      </c>
    </row>
    <row r="813" spans="1:9" ht="37.5">
      <c r="A813" s="1" t="s">
        <v>315</v>
      </c>
      <c r="B813" s="11" t="s">
        <v>494</v>
      </c>
      <c r="C813" s="11" t="s">
        <v>477</v>
      </c>
      <c r="D813" s="13" t="s">
        <v>327</v>
      </c>
      <c r="E813" s="17" t="s">
        <v>314</v>
      </c>
      <c r="F813" s="67">
        <f>'приложение № 4'!G828</f>
        <v>0</v>
      </c>
      <c r="G813" s="67">
        <f>'приложение № 4'!H828</f>
        <v>1007302.08</v>
      </c>
      <c r="H813" s="67">
        <f>'приложение № 4'!I828</f>
        <v>1007302.08</v>
      </c>
      <c r="I813" s="67">
        <f>'приложение № 4'!J828</f>
        <v>1007302.08</v>
      </c>
    </row>
    <row r="814" spans="1:9" ht="18.75">
      <c r="A814" s="82" t="s">
        <v>374</v>
      </c>
      <c r="B814" s="66">
        <v>10</v>
      </c>
      <c r="C814" s="66" t="s">
        <v>461</v>
      </c>
      <c r="D814" s="66" t="s">
        <v>468</v>
      </c>
      <c r="E814" s="66" t="s">
        <v>469</v>
      </c>
      <c r="F814" s="111">
        <f>F815+F833+F849+F853</f>
        <v>50203195</v>
      </c>
      <c r="G814" s="111">
        <f>G815+G833+G849+G853</f>
        <v>579506.799999999</v>
      </c>
      <c r="H814" s="111">
        <f>H815+H833+H849+H853</f>
        <v>50782701.8</v>
      </c>
      <c r="I814" s="111">
        <f>I815+I833+I849+I853</f>
        <v>49834155.25</v>
      </c>
    </row>
    <row r="815" spans="1:9" ht="37.5">
      <c r="A815" s="82" t="s">
        <v>473</v>
      </c>
      <c r="B815" s="66">
        <v>10</v>
      </c>
      <c r="C815" s="66" t="s">
        <v>461</v>
      </c>
      <c r="D815" s="66" t="s">
        <v>446</v>
      </c>
      <c r="E815" s="66" t="s">
        <v>469</v>
      </c>
      <c r="F815" s="111">
        <f>F816</f>
        <v>19491447</v>
      </c>
      <c r="G815" s="111">
        <f>G816</f>
        <v>725754.9999999992</v>
      </c>
      <c r="H815" s="111">
        <f>H816</f>
        <v>20217202</v>
      </c>
      <c r="I815" s="111">
        <f>I816</f>
        <v>20182942.11</v>
      </c>
    </row>
    <row r="816" spans="1:9" ht="18.75">
      <c r="A816" s="82" t="s">
        <v>459</v>
      </c>
      <c r="B816" s="66">
        <v>10</v>
      </c>
      <c r="C816" s="66" t="s">
        <v>461</v>
      </c>
      <c r="D816" s="66" t="s">
        <v>479</v>
      </c>
      <c r="E816" s="66" t="s">
        <v>469</v>
      </c>
      <c r="F816" s="111">
        <f>F817+F822+F825+F830</f>
        <v>19491447</v>
      </c>
      <c r="G816" s="111">
        <f>G817+G822+G825+G830</f>
        <v>725754.9999999992</v>
      </c>
      <c r="H816" s="111">
        <f>H817+H822+H825+H830</f>
        <v>20217202</v>
      </c>
      <c r="I816" s="111">
        <f>I817+I822+I825+I830</f>
        <v>20182942.11</v>
      </c>
    </row>
    <row r="817" spans="1:9" ht="18.75">
      <c r="A817" s="65" t="s">
        <v>403</v>
      </c>
      <c r="B817" s="68" t="s">
        <v>494</v>
      </c>
      <c r="C817" s="68" t="s">
        <v>461</v>
      </c>
      <c r="D817" s="66" t="s">
        <v>115</v>
      </c>
      <c r="E817" s="68" t="s">
        <v>469</v>
      </c>
      <c r="F817" s="111">
        <f>F818+F819+F820</f>
        <v>2741547</v>
      </c>
      <c r="G817" s="111">
        <f>G818+G819+G820</f>
        <v>725755</v>
      </c>
      <c r="H817" s="111">
        <f>H818+H819+H820</f>
        <v>3467302</v>
      </c>
      <c r="I817" s="111">
        <f>I818+I819+I820</f>
        <v>3440587.22</v>
      </c>
    </row>
    <row r="818" spans="1:9" ht="56.25">
      <c r="A818" s="82" t="s">
        <v>273</v>
      </c>
      <c r="B818" s="68" t="s">
        <v>494</v>
      </c>
      <c r="C818" s="68" t="s">
        <v>461</v>
      </c>
      <c r="D818" s="66" t="s">
        <v>115</v>
      </c>
      <c r="E818" s="68" t="s">
        <v>311</v>
      </c>
      <c r="F818" s="111">
        <f>'приложение № 4'!G335</f>
        <v>2300344</v>
      </c>
      <c r="G818" s="111">
        <f>'приложение № 4'!H335</f>
        <v>683772</v>
      </c>
      <c r="H818" s="111">
        <f>'приложение № 4'!I335</f>
        <v>2984116</v>
      </c>
      <c r="I818" s="111">
        <f>'приложение № 4'!J335</f>
        <v>2984116</v>
      </c>
    </row>
    <row r="819" spans="1:9" ht="18.75">
      <c r="A819" s="65" t="s">
        <v>313</v>
      </c>
      <c r="B819" s="68" t="s">
        <v>494</v>
      </c>
      <c r="C819" s="68" t="s">
        <v>461</v>
      </c>
      <c r="D819" s="66" t="s">
        <v>115</v>
      </c>
      <c r="E819" s="68" t="s">
        <v>312</v>
      </c>
      <c r="F819" s="111">
        <f>'приложение № 4'!G336</f>
        <v>219416</v>
      </c>
      <c r="G819" s="111">
        <f>'приложение № 4'!H336</f>
        <v>41983</v>
      </c>
      <c r="H819" s="111">
        <f>'приложение № 4'!I336</f>
        <v>261399</v>
      </c>
      <c r="I819" s="111">
        <f>'приложение № 4'!J336</f>
        <v>239928.72</v>
      </c>
    </row>
    <row r="820" spans="1:9" ht="18.75">
      <c r="A820" s="83" t="s">
        <v>316</v>
      </c>
      <c r="B820" s="68" t="s">
        <v>494</v>
      </c>
      <c r="C820" s="68" t="s">
        <v>461</v>
      </c>
      <c r="D820" s="66" t="s">
        <v>115</v>
      </c>
      <c r="E820" s="68" t="s">
        <v>317</v>
      </c>
      <c r="F820" s="111">
        <f>F821</f>
        <v>221787</v>
      </c>
      <c r="G820" s="111">
        <f>G821</f>
        <v>0</v>
      </c>
      <c r="H820" s="111">
        <f>H821</f>
        <v>221787</v>
      </c>
      <c r="I820" s="111">
        <f>I821</f>
        <v>216542.5</v>
      </c>
    </row>
    <row r="821" spans="1:9" ht="18.75">
      <c r="A821" s="83" t="s">
        <v>251</v>
      </c>
      <c r="B821" s="68" t="s">
        <v>494</v>
      </c>
      <c r="C821" s="68" t="s">
        <v>461</v>
      </c>
      <c r="D821" s="66" t="s">
        <v>115</v>
      </c>
      <c r="E821" s="68" t="s">
        <v>318</v>
      </c>
      <c r="F821" s="111">
        <f>'приложение № 4'!G338</f>
        <v>221787</v>
      </c>
      <c r="G821" s="111">
        <f>'приложение № 4'!H338</f>
        <v>0</v>
      </c>
      <c r="H821" s="111">
        <f>'приложение № 4'!I338</f>
        <v>221787</v>
      </c>
      <c r="I821" s="111">
        <f>'приложение № 4'!J338</f>
        <v>216542.5</v>
      </c>
    </row>
    <row r="822" spans="1:9" ht="18.75">
      <c r="A822" s="83" t="s">
        <v>386</v>
      </c>
      <c r="B822" s="68" t="s">
        <v>494</v>
      </c>
      <c r="C822" s="68" t="s">
        <v>461</v>
      </c>
      <c r="D822" s="66" t="s">
        <v>154</v>
      </c>
      <c r="E822" s="68" t="s">
        <v>469</v>
      </c>
      <c r="F822" s="111">
        <f>F823+F824</f>
        <v>2927700</v>
      </c>
      <c r="G822" s="111">
        <f>G823+G824</f>
        <v>0</v>
      </c>
      <c r="H822" s="111">
        <f>H823+H824</f>
        <v>2927700</v>
      </c>
      <c r="I822" s="111">
        <f>I823+I824</f>
        <v>2926580.41</v>
      </c>
    </row>
    <row r="823" spans="1:9" ht="56.25">
      <c r="A823" s="82" t="s">
        <v>273</v>
      </c>
      <c r="B823" s="68" t="s">
        <v>494</v>
      </c>
      <c r="C823" s="68" t="s">
        <v>461</v>
      </c>
      <c r="D823" s="66" t="s">
        <v>154</v>
      </c>
      <c r="E823" s="68" t="s">
        <v>311</v>
      </c>
      <c r="F823" s="111">
        <f>'приложение № 4'!G340</f>
        <v>2629080</v>
      </c>
      <c r="G823" s="111">
        <f>'приложение № 4'!H340</f>
        <v>-368540</v>
      </c>
      <c r="H823" s="111">
        <f>'приложение № 4'!I340</f>
        <v>2260540</v>
      </c>
      <c r="I823" s="111">
        <f>'приложение № 4'!J340</f>
        <v>2260540</v>
      </c>
    </row>
    <row r="824" spans="1:9" ht="18.75">
      <c r="A824" s="65" t="s">
        <v>313</v>
      </c>
      <c r="B824" s="68" t="s">
        <v>494</v>
      </c>
      <c r="C824" s="68" t="s">
        <v>461</v>
      </c>
      <c r="D824" s="66" t="s">
        <v>154</v>
      </c>
      <c r="E824" s="68" t="s">
        <v>312</v>
      </c>
      <c r="F824" s="111">
        <f>'приложение № 4'!G341</f>
        <v>298620</v>
      </c>
      <c r="G824" s="111">
        <f>'приложение № 4'!H341</f>
        <v>368540</v>
      </c>
      <c r="H824" s="111">
        <f>'приложение № 4'!I341</f>
        <v>667160</v>
      </c>
      <c r="I824" s="111">
        <f>'приложение № 4'!J341</f>
        <v>666040.41</v>
      </c>
    </row>
    <row r="825" spans="1:9" ht="37.5">
      <c r="A825" s="82" t="s">
        <v>455</v>
      </c>
      <c r="B825" s="66" t="s">
        <v>494</v>
      </c>
      <c r="C825" s="66" t="s">
        <v>461</v>
      </c>
      <c r="D825" s="66" t="s">
        <v>457</v>
      </c>
      <c r="E825" s="74" t="s">
        <v>469</v>
      </c>
      <c r="F825" s="111">
        <f>F826+F827+F828</f>
        <v>10789600</v>
      </c>
      <c r="G825" s="111">
        <f>G826+G827+G828</f>
        <v>-8.103597792796791E-10</v>
      </c>
      <c r="H825" s="111">
        <f>H826+H827+H828</f>
        <v>10789599.999999998</v>
      </c>
      <c r="I825" s="111">
        <f>I826+I827+I828</f>
        <v>10784051.979999999</v>
      </c>
    </row>
    <row r="826" spans="1:9" ht="56.25">
      <c r="A826" s="82" t="s">
        <v>273</v>
      </c>
      <c r="B826" s="66" t="s">
        <v>494</v>
      </c>
      <c r="C826" s="66" t="s">
        <v>461</v>
      </c>
      <c r="D826" s="66" t="s">
        <v>457</v>
      </c>
      <c r="E826" s="68" t="s">
        <v>311</v>
      </c>
      <c r="F826" s="111">
        <f>'приложение № 4'!G343</f>
        <v>9529054</v>
      </c>
      <c r="G826" s="111">
        <f>'приложение № 4'!H343</f>
        <v>428559.1199999992</v>
      </c>
      <c r="H826" s="111">
        <f>'приложение № 4'!I343</f>
        <v>9957613.12</v>
      </c>
      <c r="I826" s="111">
        <f>'приложение № 4'!J343</f>
        <v>9957560.95</v>
      </c>
    </row>
    <row r="827" spans="1:9" ht="18.75">
      <c r="A827" s="65" t="s">
        <v>313</v>
      </c>
      <c r="B827" s="66" t="s">
        <v>494</v>
      </c>
      <c r="C827" s="66" t="s">
        <v>461</v>
      </c>
      <c r="D827" s="66" t="s">
        <v>457</v>
      </c>
      <c r="E827" s="68" t="s">
        <v>312</v>
      </c>
      <c r="F827" s="111">
        <f>'приложение № 4'!G344</f>
        <v>1255546</v>
      </c>
      <c r="G827" s="111">
        <f>'приложение № 4'!H344</f>
        <v>-428901.99</v>
      </c>
      <c r="H827" s="111">
        <f>'приложение № 4'!I344</f>
        <v>826644.01</v>
      </c>
      <c r="I827" s="111">
        <f>'приложение № 4'!J344</f>
        <v>821148.16</v>
      </c>
    </row>
    <row r="828" spans="1:9" ht="18.75">
      <c r="A828" s="83" t="s">
        <v>316</v>
      </c>
      <c r="B828" s="66" t="s">
        <v>494</v>
      </c>
      <c r="C828" s="66" t="s">
        <v>461</v>
      </c>
      <c r="D828" s="66" t="s">
        <v>457</v>
      </c>
      <c r="E828" s="68" t="s">
        <v>317</v>
      </c>
      <c r="F828" s="111">
        <f>F829</f>
        <v>5000</v>
      </c>
      <c r="G828" s="111">
        <f>G829</f>
        <v>342.8699999999999</v>
      </c>
      <c r="H828" s="111">
        <f>H829</f>
        <v>5342.87</v>
      </c>
      <c r="I828" s="111">
        <f>I829</f>
        <v>5342.87</v>
      </c>
    </row>
    <row r="829" spans="1:9" ht="18.75">
      <c r="A829" s="83" t="s">
        <v>251</v>
      </c>
      <c r="B829" s="66" t="s">
        <v>494</v>
      </c>
      <c r="C829" s="66" t="s">
        <v>461</v>
      </c>
      <c r="D829" s="66" t="s">
        <v>457</v>
      </c>
      <c r="E829" s="68" t="s">
        <v>318</v>
      </c>
      <c r="F829" s="111">
        <f>'приложение № 4'!G346</f>
        <v>5000</v>
      </c>
      <c r="G829" s="111">
        <f>'приложение № 4'!H346</f>
        <v>342.8699999999999</v>
      </c>
      <c r="H829" s="111">
        <f>'приложение № 4'!I346</f>
        <v>5342.87</v>
      </c>
      <c r="I829" s="111">
        <f>'приложение № 4'!J346</f>
        <v>5342.87</v>
      </c>
    </row>
    <row r="830" spans="1:9" ht="18.75">
      <c r="A830" s="82" t="s">
        <v>217</v>
      </c>
      <c r="B830" s="66" t="s">
        <v>494</v>
      </c>
      <c r="C830" s="66" t="s">
        <v>461</v>
      </c>
      <c r="D830" s="66" t="s">
        <v>458</v>
      </c>
      <c r="E830" s="66" t="s">
        <v>469</v>
      </c>
      <c r="F830" s="111">
        <f>F831+F832</f>
        <v>3032600</v>
      </c>
      <c r="G830" s="111">
        <f>G831+G832</f>
        <v>0</v>
      </c>
      <c r="H830" s="111">
        <f>H831+H832</f>
        <v>3032600</v>
      </c>
      <c r="I830" s="111">
        <f>I831+I832</f>
        <v>3031722.5</v>
      </c>
    </row>
    <row r="831" spans="1:9" ht="18.75">
      <c r="A831" s="82" t="s">
        <v>343</v>
      </c>
      <c r="B831" s="66" t="s">
        <v>494</v>
      </c>
      <c r="C831" s="66" t="s">
        <v>461</v>
      </c>
      <c r="D831" s="66" t="s">
        <v>458</v>
      </c>
      <c r="E831" s="68" t="s">
        <v>311</v>
      </c>
      <c r="F831" s="111">
        <f>'приложение № 4'!G348</f>
        <v>2702300</v>
      </c>
      <c r="G831" s="111">
        <f>'приложение № 4'!H348</f>
        <v>-200000</v>
      </c>
      <c r="H831" s="111">
        <f>'приложение № 4'!I348</f>
        <v>2502300</v>
      </c>
      <c r="I831" s="111">
        <f>'приложение № 4'!J348</f>
        <v>2502300</v>
      </c>
    </row>
    <row r="832" spans="1:9" ht="18.75">
      <c r="A832" s="65" t="s">
        <v>313</v>
      </c>
      <c r="B832" s="66" t="s">
        <v>494</v>
      </c>
      <c r="C832" s="66" t="s">
        <v>461</v>
      </c>
      <c r="D832" s="66" t="s">
        <v>458</v>
      </c>
      <c r="E832" s="68" t="s">
        <v>312</v>
      </c>
      <c r="F832" s="111">
        <f>'приложение № 4'!G349</f>
        <v>330300</v>
      </c>
      <c r="G832" s="111">
        <f>'приложение № 4'!H349</f>
        <v>200000</v>
      </c>
      <c r="H832" s="111">
        <f>'приложение № 4'!I349</f>
        <v>530300</v>
      </c>
      <c r="I832" s="111">
        <f>'приложение № 4'!J349</f>
        <v>529422.5</v>
      </c>
    </row>
    <row r="833" spans="1:9" ht="18.75">
      <c r="A833" s="69" t="s">
        <v>253</v>
      </c>
      <c r="B833" s="66" t="s">
        <v>494</v>
      </c>
      <c r="C833" s="66" t="s">
        <v>461</v>
      </c>
      <c r="D833" s="68" t="s">
        <v>489</v>
      </c>
      <c r="E833" s="74" t="s">
        <v>469</v>
      </c>
      <c r="F833" s="67">
        <f>F834+F836+F847</f>
        <v>24779527</v>
      </c>
      <c r="G833" s="67">
        <f>G834+G836+G847</f>
        <v>-268816</v>
      </c>
      <c r="H833" s="67">
        <f>H834+H836+H847</f>
        <v>24510711</v>
      </c>
      <c r="I833" s="67">
        <f>I834+I836+I847</f>
        <v>23623970.34</v>
      </c>
    </row>
    <row r="834" spans="1:9" ht="37.5">
      <c r="A834" s="69" t="s">
        <v>509</v>
      </c>
      <c r="B834" s="66" t="s">
        <v>494</v>
      </c>
      <c r="C834" s="66" t="s">
        <v>461</v>
      </c>
      <c r="D834" s="68" t="s">
        <v>321</v>
      </c>
      <c r="E834" s="74" t="s">
        <v>469</v>
      </c>
      <c r="F834" s="67">
        <f>F835</f>
        <v>30500</v>
      </c>
      <c r="G834" s="67">
        <f>G835</f>
        <v>0</v>
      </c>
      <c r="H834" s="67">
        <f>H835</f>
        <v>30500</v>
      </c>
      <c r="I834" s="67">
        <f>I835</f>
        <v>0</v>
      </c>
    </row>
    <row r="835" spans="1:9" ht="18.75">
      <c r="A835" s="69" t="s">
        <v>313</v>
      </c>
      <c r="B835" s="66" t="s">
        <v>494</v>
      </c>
      <c r="C835" s="66" t="s">
        <v>461</v>
      </c>
      <c r="D835" s="68" t="s">
        <v>321</v>
      </c>
      <c r="E835" s="74" t="s">
        <v>312</v>
      </c>
      <c r="F835" s="67">
        <f>'приложение № 4'!G352</f>
        <v>30500</v>
      </c>
      <c r="G835" s="67">
        <f>'приложение № 4'!H352</f>
        <v>0</v>
      </c>
      <c r="H835" s="67">
        <f>'приложение № 4'!I352</f>
        <v>30500</v>
      </c>
      <c r="I835" s="67">
        <f>'приложение № 4'!J352</f>
        <v>0</v>
      </c>
    </row>
    <row r="836" spans="1:9" ht="37.5">
      <c r="A836" s="65" t="s">
        <v>515</v>
      </c>
      <c r="B836" s="66" t="s">
        <v>494</v>
      </c>
      <c r="C836" s="66" t="s">
        <v>461</v>
      </c>
      <c r="D836" s="68" t="s">
        <v>327</v>
      </c>
      <c r="E836" s="74" t="s">
        <v>469</v>
      </c>
      <c r="F836" s="67">
        <f>F837+F838+F840+F841+F845</f>
        <v>24249027</v>
      </c>
      <c r="G836" s="67">
        <f>G837+G838+G840+G841+G845</f>
        <v>-23816</v>
      </c>
      <c r="H836" s="67">
        <f>H837+H838+H840+H841+H845</f>
        <v>24225211</v>
      </c>
      <c r="I836" s="67">
        <f>I837+I838+I840+I841+I845</f>
        <v>23368970.34</v>
      </c>
    </row>
    <row r="837" spans="1:9" ht="18.75">
      <c r="A837" s="69" t="s">
        <v>313</v>
      </c>
      <c r="B837" s="66" t="s">
        <v>494</v>
      </c>
      <c r="C837" s="66" t="s">
        <v>461</v>
      </c>
      <c r="D837" s="68" t="s">
        <v>327</v>
      </c>
      <c r="E837" s="74" t="s">
        <v>312</v>
      </c>
      <c r="F837" s="67">
        <f>'приложение № 4'!G354+'приложение № 4'!G1066</f>
        <v>927069</v>
      </c>
      <c r="G837" s="67">
        <f>'приложение № 4'!H354+'приложение № 4'!H1066</f>
        <v>-444571</v>
      </c>
      <c r="H837" s="67">
        <f>'приложение № 4'!I354+'приложение № 4'!I1066</f>
        <v>482498</v>
      </c>
      <c r="I837" s="67">
        <f>'приложение № 4'!J354+'приложение № 4'!J1066</f>
        <v>190713.26</v>
      </c>
    </row>
    <row r="838" spans="1:9" ht="18.75">
      <c r="A838" s="69" t="s">
        <v>287</v>
      </c>
      <c r="B838" s="66" t="s">
        <v>494</v>
      </c>
      <c r="C838" s="66" t="s">
        <v>461</v>
      </c>
      <c r="D838" s="68" t="s">
        <v>327</v>
      </c>
      <c r="E838" s="74" t="s">
        <v>230</v>
      </c>
      <c r="F838" s="67">
        <f>F839</f>
        <v>18386678</v>
      </c>
      <c r="G838" s="67">
        <f>G839</f>
        <v>-1549775</v>
      </c>
      <c r="H838" s="67">
        <f>H839</f>
        <v>16836903</v>
      </c>
      <c r="I838" s="67">
        <f>I839</f>
        <v>16482928.58</v>
      </c>
    </row>
    <row r="839" spans="1:9" ht="18.75">
      <c r="A839" s="69" t="s">
        <v>233</v>
      </c>
      <c r="B839" s="66" t="s">
        <v>494</v>
      </c>
      <c r="C839" s="66" t="s">
        <v>461</v>
      </c>
      <c r="D839" s="68" t="s">
        <v>327</v>
      </c>
      <c r="E839" s="74" t="s">
        <v>234</v>
      </c>
      <c r="F839" s="67">
        <f>'приложение № 4'!G356</f>
        <v>18386678</v>
      </c>
      <c r="G839" s="67">
        <f>'приложение № 4'!H356</f>
        <v>-1549775</v>
      </c>
      <c r="H839" s="67">
        <f>'приложение № 4'!I356</f>
        <v>16836903</v>
      </c>
      <c r="I839" s="67">
        <f>'приложение № 4'!J356</f>
        <v>16482928.58</v>
      </c>
    </row>
    <row r="840" spans="1:9" ht="37.5">
      <c r="A840" s="69" t="s">
        <v>315</v>
      </c>
      <c r="B840" s="66" t="s">
        <v>494</v>
      </c>
      <c r="C840" s="66" t="s">
        <v>461</v>
      </c>
      <c r="D840" s="68" t="s">
        <v>327</v>
      </c>
      <c r="E840" s="74" t="s">
        <v>314</v>
      </c>
      <c r="F840" s="67">
        <f>'приложение № 4'!G357</f>
        <v>982926</v>
      </c>
      <c r="G840" s="67">
        <f>'приложение № 4'!H357</f>
        <v>0</v>
      </c>
      <c r="H840" s="67">
        <f>'приложение № 4'!I357</f>
        <v>982926</v>
      </c>
      <c r="I840" s="67">
        <f>'приложение № 4'!J357</f>
        <v>982926</v>
      </c>
    </row>
    <row r="841" spans="1:9" ht="37.5">
      <c r="A841" s="65" t="s">
        <v>512</v>
      </c>
      <c r="B841" s="66" t="s">
        <v>494</v>
      </c>
      <c r="C841" s="66" t="s">
        <v>461</v>
      </c>
      <c r="D841" s="68" t="s">
        <v>327</v>
      </c>
      <c r="E841" s="74" t="s">
        <v>252</v>
      </c>
      <c r="F841" s="67">
        <f>F842+F844</f>
        <v>3793754</v>
      </c>
      <c r="G841" s="67">
        <f>G842+G844</f>
        <v>1970530</v>
      </c>
      <c r="H841" s="67">
        <f>H842+H844</f>
        <v>5764284</v>
      </c>
      <c r="I841" s="67">
        <f>I842+I844</f>
        <v>5553802.5</v>
      </c>
    </row>
    <row r="842" spans="1:9" ht="18.75">
      <c r="A842" s="65" t="s">
        <v>513</v>
      </c>
      <c r="B842" s="66" t="s">
        <v>494</v>
      </c>
      <c r="C842" s="66" t="s">
        <v>461</v>
      </c>
      <c r="D842" s="68" t="s">
        <v>327</v>
      </c>
      <c r="E842" s="74" t="s">
        <v>510</v>
      </c>
      <c r="F842" s="67">
        <f>F843</f>
        <v>2171671</v>
      </c>
      <c r="G842" s="67">
        <f>G843</f>
        <v>-351673</v>
      </c>
      <c r="H842" s="67">
        <f>H843</f>
        <v>1819998</v>
      </c>
      <c r="I842" s="67">
        <f>I843</f>
        <v>1819998</v>
      </c>
    </row>
    <row r="843" spans="1:9" ht="56.25">
      <c r="A843" s="65" t="s">
        <v>514</v>
      </c>
      <c r="B843" s="66" t="s">
        <v>494</v>
      </c>
      <c r="C843" s="66" t="s">
        <v>461</v>
      </c>
      <c r="D843" s="68" t="s">
        <v>327</v>
      </c>
      <c r="E843" s="74" t="s">
        <v>511</v>
      </c>
      <c r="F843" s="67">
        <f>'приложение № 4'!G360</f>
        <v>2171671</v>
      </c>
      <c r="G843" s="67">
        <f>'приложение № 4'!H360</f>
        <v>-351673</v>
      </c>
      <c r="H843" s="67">
        <f>'приложение № 4'!I360</f>
        <v>1819998</v>
      </c>
      <c r="I843" s="67">
        <f>'приложение № 4'!J360</f>
        <v>1819998</v>
      </c>
    </row>
    <row r="844" spans="1:9" ht="37.5">
      <c r="A844" s="69" t="s">
        <v>218</v>
      </c>
      <c r="B844" s="66" t="s">
        <v>494</v>
      </c>
      <c r="C844" s="66" t="s">
        <v>461</v>
      </c>
      <c r="D844" s="68" t="s">
        <v>327</v>
      </c>
      <c r="E844" s="74">
        <v>630</v>
      </c>
      <c r="F844" s="67">
        <f>'приложение № 4'!G361</f>
        <v>1622083</v>
      </c>
      <c r="G844" s="67">
        <f>'приложение № 4'!H361</f>
        <v>2322203</v>
      </c>
      <c r="H844" s="67">
        <f>'приложение № 4'!I361</f>
        <v>3944286</v>
      </c>
      <c r="I844" s="67">
        <f>'приложение № 4'!J361</f>
        <v>3733804.5</v>
      </c>
    </row>
    <row r="845" spans="1:9" ht="18.75">
      <c r="A845" s="83" t="s">
        <v>316</v>
      </c>
      <c r="B845" s="66" t="s">
        <v>494</v>
      </c>
      <c r="C845" s="66" t="s">
        <v>461</v>
      </c>
      <c r="D845" s="68" t="s">
        <v>327</v>
      </c>
      <c r="E845" s="74">
        <v>800</v>
      </c>
      <c r="F845" s="67">
        <f>F846</f>
        <v>158600</v>
      </c>
      <c r="G845" s="67">
        <f>G846</f>
        <v>0</v>
      </c>
      <c r="H845" s="67">
        <f>H846</f>
        <v>158600</v>
      </c>
      <c r="I845" s="67">
        <f>I846</f>
        <v>158600</v>
      </c>
    </row>
    <row r="846" spans="1:9" ht="37.5">
      <c r="A846" s="69" t="s">
        <v>533</v>
      </c>
      <c r="B846" s="66" t="s">
        <v>494</v>
      </c>
      <c r="C846" s="66" t="s">
        <v>461</v>
      </c>
      <c r="D846" s="68" t="s">
        <v>327</v>
      </c>
      <c r="E846" s="74">
        <v>810</v>
      </c>
      <c r="F846" s="67">
        <f>'приложение № 4'!G363</f>
        <v>158600</v>
      </c>
      <c r="G846" s="67">
        <f>'приложение № 4'!H363</f>
        <v>0</v>
      </c>
      <c r="H846" s="67">
        <f>'приложение № 4'!I363</f>
        <v>158600</v>
      </c>
      <c r="I846" s="67">
        <f>'приложение № 4'!J363</f>
        <v>158600</v>
      </c>
    </row>
    <row r="847" spans="1:9" ht="37.5">
      <c r="A847" s="1" t="s">
        <v>202</v>
      </c>
      <c r="B847" s="11" t="s">
        <v>494</v>
      </c>
      <c r="C847" s="11" t="s">
        <v>461</v>
      </c>
      <c r="D847" s="11" t="s">
        <v>114</v>
      </c>
      <c r="E847" s="8" t="s">
        <v>469</v>
      </c>
      <c r="F847" s="109">
        <f>F848</f>
        <v>500000</v>
      </c>
      <c r="G847" s="109">
        <f>G848</f>
        <v>-245000</v>
      </c>
      <c r="H847" s="109">
        <f>H848</f>
        <v>255000</v>
      </c>
      <c r="I847" s="109">
        <f>I848</f>
        <v>255000</v>
      </c>
    </row>
    <row r="848" spans="1:9" ht="18.75">
      <c r="A848" s="1" t="s">
        <v>313</v>
      </c>
      <c r="B848" s="11" t="s">
        <v>494</v>
      </c>
      <c r="C848" s="11" t="s">
        <v>461</v>
      </c>
      <c r="D848" s="11" t="s">
        <v>114</v>
      </c>
      <c r="E848" s="13" t="s">
        <v>312</v>
      </c>
      <c r="F848" s="109">
        <f>'приложение № 4'!G1068</f>
        <v>500000</v>
      </c>
      <c r="G848" s="109">
        <f>'приложение № 4'!H1068</f>
        <v>-245000</v>
      </c>
      <c r="H848" s="109">
        <f>'приложение № 4'!I1068</f>
        <v>255000</v>
      </c>
      <c r="I848" s="109">
        <f>'приложение № 4'!J1068</f>
        <v>255000</v>
      </c>
    </row>
    <row r="849" spans="1:9" ht="18.75">
      <c r="A849" s="40" t="s">
        <v>5</v>
      </c>
      <c r="B849" s="11" t="s">
        <v>494</v>
      </c>
      <c r="C849" s="11" t="s">
        <v>461</v>
      </c>
      <c r="D849" s="11" t="s">
        <v>10</v>
      </c>
      <c r="E849" s="13" t="s">
        <v>469</v>
      </c>
      <c r="F849" s="109">
        <f>F850</f>
        <v>0</v>
      </c>
      <c r="G849" s="109">
        <f>G850</f>
        <v>38700</v>
      </c>
      <c r="H849" s="109">
        <f>H850</f>
        <v>38700</v>
      </c>
      <c r="I849" s="109">
        <f>I850</f>
        <v>11154</v>
      </c>
    </row>
    <row r="850" spans="1:9" ht="18.75">
      <c r="A850" s="40" t="s">
        <v>17</v>
      </c>
      <c r="B850" s="11" t="s">
        <v>494</v>
      </c>
      <c r="C850" s="11" t="s">
        <v>461</v>
      </c>
      <c r="D850" s="11" t="s">
        <v>11</v>
      </c>
      <c r="E850" s="13" t="s">
        <v>469</v>
      </c>
      <c r="F850" s="109">
        <f>F851+F852</f>
        <v>0</v>
      </c>
      <c r="G850" s="109">
        <f>G851+G852</f>
        <v>38700</v>
      </c>
      <c r="H850" s="109">
        <f>H851+H852</f>
        <v>38700</v>
      </c>
      <c r="I850" s="109">
        <f>I851+I852</f>
        <v>11154</v>
      </c>
    </row>
    <row r="851" spans="1:9" ht="56.25">
      <c r="A851" s="12" t="s">
        <v>273</v>
      </c>
      <c r="B851" s="11" t="s">
        <v>494</v>
      </c>
      <c r="C851" s="11" t="s">
        <v>461</v>
      </c>
      <c r="D851" s="11" t="s">
        <v>11</v>
      </c>
      <c r="E851" s="17" t="s">
        <v>311</v>
      </c>
      <c r="F851" s="109">
        <f>'приложение № 4'!G366</f>
        <v>0</v>
      </c>
      <c r="G851" s="109">
        <f>'приложение № 4'!H366</f>
        <v>5700</v>
      </c>
      <c r="H851" s="109">
        <f>'приложение № 4'!I366</f>
        <v>5700</v>
      </c>
      <c r="I851" s="109">
        <f>'приложение № 4'!J366</f>
        <v>3000</v>
      </c>
    </row>
    <row r="852" spans="1:9" ht="18.75">
      <c r="A852" s="1" t="s">
        <v>313</v>
      </c>
      <c r="B852" s="11" t="s">
        <v>494</v>
      </c>
      <c r="C852" s="11" t="s">
        <v>461</v>
      </c>
      <c r="D852" s="11" t="s">
        <v>11</v>
      </c>
      <c r="E852" s="17" t="s">
        <v>312</v>
      </c>
      <c r="F852" s="109">
        <f>'приложение № 4'!G367</f>
        <v>0</v>
      </c>
      <c r="G852" s="109">
        <f>'приложение № 4'!H367</f>
        <v>33000</v>
      </c>
      <c r="H852" s="109">
        <f>'приложение № 4'!I367</f>
        <v>33000</v>
      </c>
      <c r="I852" s="109">
        <f>'приложение № 4'!J367</f>
        <v>8154</v>
      </c>
    </row>
    <row r="853" spans="1:9" ht="37.5">
      <c r="A853" s="65" t="s">
        <v>349</v>
      </c>
      <c r="B853" s="68" t="s">
        <v>494</v>
      </c>
      <c r="C853" s="68" t="s">
        <v>461</v>
      </c>
      <c r="D853" s="68" t="s">
        <v>350</v>
      </c>
      <c r="E853" s="68" t="s">
        <v>469</v>
      </c>
      <c r="F853" s="67">
        <f>F854</f>
        <v>5932221</v>
      </c>
      <c r="G853" s="67">
        <f aca="true" t="shared" si="72" ref="F853:I855">G854</f>
        <v>83867.79999999981</v>
      </c>
      <c r="H853" s="67">
        <f t="shared" si="72"/>
        <v>6016088.8</v>
      </c>
      <c r="I853" s="67">
        <f t="shared" si="72"/>
        <v>6016088.8</v>
      </c>
    </row>
    <row r="854" spans="1:9" ht="37.5">
      <c r="A854" s="65" t="s">
        <v>512</v>
      </c>
      <c r="B854" s="68" t="s">
        <v>494</v>
      </c>
      <c r="C854" s="68" t="s">
        <v>461</v>
      </c>
      <c r="D854" s="68" t="s">
        <v>350</v>
      </c>
      <c r="E854" s="68" t="s">
        <v>252</v>
      </c>
      <c r="F854" s="67">
        <f t="shared" si="72"/>
        <v>5932221</v>
      </c>
      <c r="G854" s="67">
        <f t="shared" si="72"/>
        <v>83867.79999999981</v>
      </c>
      <c r="H854" s="67">
        <f t="shared" si="72"/>
        <v>6016088.8</v>
      </c>
      <c r="I854" s="67">
        <f t="shared" si="72"/>
        <v>6016088.8</v>
      </c>
    </row>
    <row r="855" spans="1:9" ht="18.75">
      <c r="A855" s="65" t="s">
        <v>258</v>
      </c>
      <c r="B855" s="68" t="s">
        <v>494</v>
      </c>
      <c r="C855" s="68" t="s">
        <v>461</v>
      </c>
      <c r="D855" s="68" t="s">
        <v>350</v>
      </c>
      <c r="E855" s="68" t="s">
        <v>254</v>
      </c>
      <c r="F855" s="67">
        <f t="shared" si="72"/>
        <v>5932221</v>
      </c>
      <c r="G855" s="67">
        <f t="shared" si="72"/>
        <v>83867.79999999981</v>
      </c>
      <c r="H855" s="67">
        <f t="shared" si="72"/>
        <v>6016088.8</v>
      </c>
      <c r="I855" s="67">
        <f t="shared" si="72"/>
        <v>6016088.8</v>
      </c>
    </row>
    <row r="856" spans="1:9" ht="56.25">
      <c r="A856" s="65" t="s">
        <v>259</v>
      </c>
      <c r="B856" s="68" t="s">
        <v>494</v>
      </c>
      <c r="C856" s="68" t="s">
        <v>461</v>
      </c>
      <c r="D856" s="68" t="s">
        <v>350</v>
      </c>
      <c r="E856" s="68" t="s">
        <v>255</v>
      </c>
      <c r="F856" s="67">
        <f>'приложение № 4'!G833</f>
        <v>5932221</v>
      </c>
      <c r="G856" s="67">
        <f>'приложение № 4'!H833</f>
        <v>83867.79999999981</v>
      </c>
      <c r="H856" s="67">
        <f>'приложение № 4'!I833</f>
        <v>6016088.8</v>
      </c>
      <c r="I856" s="67">
        <f>'приложение № 4'!J833</f>
        <v>6016088.8</v>
      </c>
    </row>
    <row r="857" spans="1:9" ht="18.75">
      <c r="A857" s="26" t="s">
        <v>323</v>
      </c>
      <c r="B857" s="25" t="s">
        <v>397</v>
      </c>
      <c r="C857" s="25" t="s">
        <v>467</v>
      </c>
      <c r="D857" s="25" t="s">
        <v>468</v>
      </c>
      <c r="E857" s="25" t="s">
        <v>469</v>
      </c>
      <c r="F857" s="112">
        <f>F858+F873+F889+F896</f>
        <v>66346298</v>
      </c>
      <c r="G857" s="112">
        <f>G858+G873+G889+G896</f>
        <v>16168572</v>
      </c>
      <c r="H857" s="112">
        <f>H858+H873+H889+H896</f>
        <v>82514870</v>
      </c>
      <c r="I857" s="112">
        <f>I858+I873+I889+I896</f>
        <v>82496406.82</v>
      </c>
    </row>
    <row r="858" spans="1:9" ht="18.75">
      <c r="A858" s="65" t="s">
        <v>324</v>
      </c>
      <c r="B858" s="66" t="s">
        <v>397</v>
      </c>
      <c r="C858" s="66" t="s">
        <v>460</v>
      </c>
      <c r="D858" s="66" t="s">
        <v>468</v>
      </c>
      <c r="E858" s="66" t="s">
        <v>469</v>
      </c>
      <c r="F858" s="107">
        <f>F859+F868</f>
        <v>58846841</v>
      </c>
      <c r="G858" s="107">
        <f>G859+G868</f>
        <v>6251769</v>
      </c>
      <c r="H858" s="107">
        <f>H859+H868</f>
        <v>65098610</v>
      </c>
      <c r="I858" s="107">
        <f>I859+I868</f>
        <v>65098610</v>
      </c>
    </row>
    <row r="859" spans="1:9" ht="18.75">
      <c r="A859" s="69" t="s">
        <v>447</v>
      </c>
      <c r="B859" s="66" t="s">
        <v>397</v>
      </c>
      <c r="C859" s="66" t="s">
        <v>460</v>
      </c>
      <c r="D859" s="68" t="s">
        <v>139</v>
      </c>
      <c r="E859" s="68" t="s">
        <v>469</v>
      </c>
      <c r="F859" s="107">
        <f>F860</f>
        <v>58440041</v>
      </c>
      <c r="G859" s="107">
        <f>G860</f>
        <v>6251769</v>
      </c>
      <c r="H859" s="107">
        <f>H860</f>
        <v>64691810</v>
      </c>
      <c r="I859" s="107">
        <f>I860</f>
        <v>64691810</v>
      </c>
    </row>
    <row r="860" spans="1:9" ht="18.75">
      <c r="A860" s="69" t="s">
        <v>411</v>
      </c>
      <c r="B860" s="66" t="s">
        <v>397</v>
      </c>
      <c r="C860" s="66" t="s">
        <v>460</v>
      </c>
      <c r="D860" s="68" t="s">
        <v>448</v>
      </c>
      <c r="E860" s="68" t="s">
        <v>469</v>
      </c>
      <c r="F860" s="107">
        <f>F861+F864</f>
        <v>58440041</v>
      </c>
      <c r="G860" s="107">
        <f>G861+G864</f>
        <v>6251769</v>
      </c>
      <c r="H860" s="107">
        <f>H861+H864</f>
        <v>64691810</v>
      </c>
      <c r="I860" s="107">
        <f>I861+I864</f>
        <v>64691810</v>
      </c>
    </row>
    <row r="861" spans="1:9" ht="37.5">
      <c r="A861" s="65" t="s">
        <v>512</v>
      </c>
      <c r="B861" s="66" t="s">
        <v>397</v>
      </c>
      <c r="C861" s="66" t="s">
        <v>460</v>
      </c>
      <c r="D861" s="68" t="s">
        <v>448</v>
      </c>
      <c r="E861" s="66" t="s">
        <v>252</v>
      </c>
      <c r="F861" s="107">
        <f>F862</f>
        <v>47804785</v>
      </c>
      <c r="G861" s="107">
        <f aca="true" t="shared" si="73" ref="F861:I862">G862</f>
        <v>4892075.359999999</v>
      </c>
      <c r="H861" s="107">
        <f t="shared" si="73"/>
        <v>52696860.36</v>
      </c>
      <c r="I861" s="107">
        <f t="shared" si="73"/>
        <v>52696860.36</v>
      </c>
    </row>
    <row r="862" spans="1:9" ht="18.75">
      <c r="A862" s="71" t="s">
        <v>513</v>
      </c>
      <c r="B862" s="66" t="s">
        <v>397</v>
      </c>
      <c r="C862" s="66" t="s">
        <v>460</v>
      </c>
      <c r="D862" s="68" t="s">
        <v>448</v>
      </c>
      <c r="E862" s="66" t="s">
        <v>510</v>
      </c>
      <c r="F862" s="107">
        <f t="shared" si="73"/>
        <v>47804785</v>
      </c>
      <c r="G862" s="107">
        <f t="shared" si="73"/>
        <v>4892075.359999999</v>
      </c>
      <c r="H862" s="107">
        <f t="shared" si="73"/>
        <v>52696860.36</v>
      </c>
      <c r="I862" s="107">
        <f t="shared" si="73"/>
        <v>52696860.36</v>
      </c>
    </row>
    <row r="863" spans="1:9" ht="56.25">
      <c r="A863" s="36" t="s">
        <v>514</v>
      </c>
      <c r="B863" s="66" t="s">
        <v>397</v>
      </c>
      <c r="C863" s="66" t="s">
        <v>460</v>
      </c>
      <c r="D863" s="68" t="s">
        <v>448</v>
      </c>
      <c r="E863" s="66" t="s">
        <v>511</v>
      </c>
      <c r="F863" s="107">
        <f>'приложение № 4'!G149</f>
        <v>47804785</v>
      </c>
      <c r="G863" s="107">
        <f>'приложение № 4'!H149</f>
        <v>4892075.359999999</v>
      </c>
      <c r="H863" s="107">
        <f>'приложение № 4'!I149</f>
        <v>52696860.36</v>
      </c>
      <c r="I863" s="107">
        <f>'приложение № 4'!J149</f>
        <v>52696860.36</v>
      </c>
    </row>
    <row r="864" spans="1:9" ht="75">
      <c r="A864" s="23" t="s">
        <v>302</v>
      </c>
      <c r="B864" s="66" t="s">
        <v>397</v>
      </c>
      <c r="C864" s="66" t="s">
        <v>460</v>
      </c>
      <c r="D864" s="68" t="s">
        <v>356</v>
      </c>
      <c r="E864" s="68" t="s">
        <v>469</v>
      </c>
      <c r="F864" s="107">
        <f>F865</f>
        <v>10635256</v>
      </c>
      <c r="G864" s="107">
        <f aca="true" t="shared" si="74" ref="F864:I866">G865</f>
        <v>1359693.6400000006</v>
      </c>
      <c r="H864" s="107">
        <f t="shared" si="74"/>
        <v>11994949.64</v>
      </c>
      <c r="I864" s="107">
        <f t="shared" si="74"/>
        <v>11994949.64</v>
      </c>
    </row>
    <row r="865" spans="1:9" ht="37.5">
      <c r="A865" s="65" t="s">
        <v>512</v>
      </c>
      <c r="B865" s="66" t="s">
        <v>397</v>
      </c>
      <c r="C865" s="66" t="s">
        <v>460</v>
      </c>
      <c r="D865" s="68" t="s">
        <v>356</v>
      </c>
      <c r="E865" s="66" t="s">
        <v>252</v>
      </c>
      <c r="F865" s="107">
        <f t="shared" si="74"/>
        <v>10635256</v>
      </c>
      <c r="G865" s="107">
        <f t="shared" si="74"/>
        <v>1359693.6400000006</v>
      </c>
      <c r="H865" s="107">
        <f t="shared" si="74"/>
        <v>11994949.64</v>
      </c>
      <c r="I865" s="107">
        <f t="shared" si="74"/>
        <v>11994949.64</v>
      </c>
    </row>
    <row r="866" spans="1:9" ht="18.75">
      <c r="A866" s="71" t="s">
        <v>513</v>
      </c>
      <c r="B866" s="66" t="s">
        <v>397</v>
      </c>
      <c r="C866" s="66" t="s">
        <v>460</v>
      </c>
      <c r="D866" s="68" t="s">
        <v>356</v>
      </c>
      <c r="E866" s="66" t="s">
        <v>510</v>
      </c>
      <c r="F866" s="107">
        <f t="shared" si="74"/>
        <v>10635256</v>
      </c>
      <c r="G866" s="107">
        <f t="shared" si="74"/>
        <v>1359693.6400000006</v>
      </c>
      <c r="H866" s="107">
        <f t="shared" si="74"/>
        <v>11994949.64</v>
      </c>
      <c r="I866" s="107">
        <f t="shared" si="74"/>
        <v>11994949.64</v>
      </c>
    </row>
    <row r="867" spans="1:9" ht="56.25">
      <c r="A867" s="36" t="s">
        <v>514</v>
      </c>
      <c r="B867" s="66" t="s">
        <v>397</v>
      </c>
      <c r="C867" s="66" t="s">
        <v>460</v>
      </c>
      <c r="D867" s="68" t="s">
        <v>356</v>
      </c>
      <c r="E867" s="66" t="s">
        <v>511</v>
      </c>
      <c r="F867" s="107">
        <f>'приложение № 4'!G153</f>
        <v>10635256</v>
      </c>
      <c r="G867" s="107">
        <f>'приложение № 4'!H153</f>
        <v>1359693.6400000006</v>
      </c>
      <c r="H867" s="107">
        <f>'приложение № 4'!I153</f>
        <v>11994949.64</v>
      </c>
      <c r="I867" s="107">
        <f>'приложение № 4'!J153</f>
        <v>11994949.64</v>
      </c>
    </row>
    <row r="868" spans="1:9" ht="18.75">
      <c r="A868" s="69" t="s">
        <v>253</v>
      </c>
      <c r="B868" s="66" t="s">
        <v>397</v>
      </c>
      <c r="C868" s="66" t="s">
        <v>460</v>
      </c>
      <c r="D868" s="66" t="s">
        <v>489</v>
      </c>
      <c r="E868" s="68" t="s">
        <v>469</v>
      </c>
      <c r="F868" s="67">
        <f>F869</f>
        <v>406800</v>
      </c>
      <c r="G868" s="67">
        <f aca="true" t="shared" si="75" ref="F868:I871">G869</f>
        <v>0</v>
      </c>
      <c r="H868" s="67">
        <f t="shared" si="75"/>
        <v>406800</v>
      </c>
      <c r="I868" s="67">
        <f t="shared" si="75"/>
        <v>406800</v>
      </c>
    </row>
    <row r="869" spans="1:9" ht="18.75">
      <c r="A869" s="69" t="s">
        <v>277</v>
      </c>
      <c r="B869" s="68" t="s">
        <v>397</v>
      </c>
      <c r="C869" s="68" t="s">
        <v>460</v>
      </c>
      <c r="D869" s="66" t="s">
        <v>329</v>
      </c>
      <c r="E869" s="68" t="s">
        <v>469</v>
      </c>
      <c r="F869" s="67">
        <f t="shared" si="75"/>
        <v>406800</v>
      </c>
      <c r="G869" s="67">
        <f t="shared" si="75"/>
        <v>0</v>
      </c>
      <c r="H869" s="67">
        <f t="shared" si="75"/>
        <v>406800</v>
      </c>
      <c r="I869" s="67">
        <f t="shared" si="75"/>
        <v>406800</v>
      </c>
    </row>
    <row r="870" spans="1:9" ht="37.5">
      <c r="A870" s="65" t="s">
        <v>512</v>
      </c>
      <c r="B870" s="68" t="s">
        <v>397</v>
      </c>
      <c r="C870" s="68" t="s">
        <v>460</v>
      </c>
      <c r="D870" s="66" t="s">
        <v>329</v>
      </c>
      <c r="E870" s="68" t="s">
        <v>252</v>
      </c>
      <c r="F870" s="67">
        <f t="shared" si="75"/>
        <v>406800</v>
      </c>
      <c r="G870" s="67">
        <f t="shared" si="75"/>
        <v>0</v>
      </c>
      <c r="H870" s="67">
        <f t="shared" si="75"/>
        <v>406800</v>
      </c>
      <c r="I870" s="67">
        <f t="shared" si="75"/>
        <v>406800</v>
      </c>
    </row>
    <row r="871" spans="1:9" ht="18.75">
      <c r="A871" s="65" t="s">
        <v>513</v>
      </c>
      <c r="B871" s="68" t="s">
        <v>397</v>
      </c>
      <c r="C871" s="68" t="s">
        <v>460</v>
      </c>
      <c r="D871" s="66" t="s">
        <v>329</v>
      </c>
      <c r="E871" s="68" t="s">
        <v>510</v>
      </c>
      <c r="F871" s="67">
        <f t="shared" si="75"/>
        <v>406800</v>
      </c>
      <c r="G871" s="67">
        <f t="shared" si="75"/>
        <v>0</v>
      </c>
      <c r="H871" s="67">
        <f t="shared" si="75"/>
        <v>406800</v>
      </c>
      <c r="I871" s="67">
        <f t="shared" si="75"/>
        <v>406800</v>
      </c>
    </row>
    <row r="872" spans="1:9" ht="37.5" customHeight="1">
      <c r="A872" s="65" t="s">
        <v>257</v>
      </c>
      <c r="B872" s="68" t="s">
        <v>397</v>
      </c>
      <c r="C872" s="68" t="s">
        <v>460</v>
      </c>
      <c r="D872" s="66" t="s">
        <v>329</v>
      </c>
      <c r="E872" s="68" t="s">
        <v>516</v>
      </c>
      <c r="F872" s="67">
        <f>'приложение № 4'!G158</f>
        <v>406800</v>
      </c>
      <c r="G872" s="67">
        <f>'приложение № 4'!H158</f>
        <v>0</v>
      </c>
      <c r="H872" s="67">
        <f>'приложение № 4'!I158</f>
        <v>406800</v>
      </c>
      <c r="I872" s="67">
        <f>'приложение № 4'!J158</f>
        <v>406800</v>
      </c>
    </row>
    <row r="873" spans="1:9" ht="18.75" customHeight="1">
      <c r="A873" s="65" t="s">
        <v>326</v>
      </c>
      <c r="B873" s="66" t="s">
        <v>397</v>
      </c>
      <c r="C873" s="66" t="s">
        <v>472</v>
      </c>
      <c r="D873" s="66" t="s">
        <v>468</v>
      </c>
      <c r="E873" s="66" t="s">
        <v>469</v>
      </c>
      <c r="F873" s="107">
        <f>F874+F879</f>
        <v>999505</v>
      </c>
      <c r="G873" s="107">
        <f>G874+G879</f>
        <v>285225</v>
      </c>
      <c r="H873" s="107">
        <f>H874+H879</f>
        <v>1284730</v>
      </c>
      <c r="I873" s="107">
        <f>I874+I879</f>
        <v>1284730</v>
      </c>
    </row>
    <row r="874" spans="1:9" ht="18.75">
      <c r="A874" s="69" t="s">
        <v>449</v>
      </c>
      <c r="B874" s="66" t="s">
        <v>397</v>
      </c>
      <c r="C874" s="66" t="s">
        <v>472</v>
      </c>
      <c r="D874" s="68" t="s">
        <v>140</v>
      </c>
      <c r="E874" s="68" t="s">
        <v>469</v>
      </c>
      <c r="F874" s="107">
        <f>F875</f>
        <v>999505</v>
      </c>
      <c r="G874" s="107">
        <f aca="true" t="shared" si="76" ref="F874:I877">G875</f>
        <v>0</v>
      </c>
      <c r="H874" s="107">
        <f t="shared" si="76"/>
        <v>999505</v>
      </c>
      <c r="I874" s="107">
        <f t="shared" si="76"/>
        <v>999505</v>
      </c>
    </row>
    <row r="875" spans="1:9" ht="18.75">
      <c r="A875" s="69" t="s">
        <v>450</v>
      </c>
      <c r="B875" s="66" t="s">
        <v>397</v>
      </c>
      <c r="C875" s="66" t="s">
        <v>472</v>
      </c>
      <c r="D875" s="68" t="s">
        <v>451</v>
      </c>
      <c r="E875" s="68" t="s">
        <v>469</v>
      </c>
      <c r="F875" s="107">
        <f t="shared" si="76"/>
        <v>999505</v>
      </c>
      <c r="G875" s="107">
        <f t="shared" si="76"/>
        <v>0</v>
      </c>
      <c r="H875" s="107">
        <f t="shared" si="76"/>
        <v>999505</v>
      </c>
      <c r="I875" s="107">
        <f t="shared" si="76"/>
        <v>999505</v>
      </c>
    </row>
    <row r="876" spans="1:9" ht="37.5">
      <c r="A876" s="65" t="s">
        <v>512</v>
      </c>
      <c r="B876" s="66" t="s">
        <v>397</v>
      </c>
      <c r="C876" s="66" t="s">
        <v>472</v>
      </c>
      <c r="D876" s="68" t="s">
        <v>451</v>
      </c>
      <c r="E876" s="66" t="s">
        <v>252</v>
      </c>
      <c r="F876" s="107">
        <f t="shared" si="76"/>
        <v>999505</v>
      </c>
      <c r="G876" s="107">
        <f t="shared" si="76"/>
        <v>0</v>
      </c>
      <c r="H876" s="107">
        <f t="shared" si="76"/>
        <v>999505</v>
      </c>
      <c r="I876" s="107">
        <f t="shared" si="76"/>
        <v>999505</v>
      </c>
    </row>
    <row r="877" spans="1:9" ht="18.75">
      <c r="A877" s="71" t="s">
        <v>513</v>
      </c>
      <c r="B877" s="66" t="s">
        <v>397</v>
      </c>
      <c r="C877" s="66" t="s">
        <v>472</v>
      </c>
      <c r="D877" s="68" t="s">
        <v>451</v>
      </c>
      <c r="E877" s="66" t="s">
        <v>510</v>
      </c>
      <c r="F877" s="107">
        <f t="shared" si="76"/>
        <v>999505</v>
      </c>
      <c r="G877" s="107">
        <f t="shared" si="76"/>
        <v>0</v>
      </c>
      <c r="H877" s="107">
        <f t="shared" si="76"/>
        <v>999505</v>
      </c>
      <c r="I877" s="107">
        <f t="shared" si="76"/>
        <v>999505</v>
      </c>
    </row>
    <row r="878" spans="1:9" ht="56.25">
      <c r="A878" s="36" t="s">
        <v>514</v>
      </c>
      <c r="B878" s="66" t="s">
        <v>397</v>
      </c>
      <c r="C878" s="66" t="s">
        <v>472</v>
      </c>
      <c r="D878" s="68" t="s">
        <v>451</v>
      </c>
      <c r="E878" s="66" t="s">
        <v>511</v>
      </c>
      <c r="F878" s="107">
        <f>'приложение № 4'!G164</f>
        <v>999505</v>
      </c>
      <c r="G878" s="107">
        <f>'приложение № 4'!H164</f>
        <v>0</v>
      </c>
      <c r="H878" s="107">
        <f>'приложение № 4'!I164</f>
        <v>999505</v>
      </c>
      <c r="I878" s="107">
        <f>'приложение № 4'!J164</f>
        <v>999505</v>
      </c>
    </row>
    <row r="879" spans="1:9" ht="18.75">
      <c r="A879" s="39" t="s">
        <v>53</v>
      </c>
      <c r="B879" s="11" t="s">
        <v>397</v>
      </c>
      <c r="C879" s="11" t="s">
        <v>472</v>
      </c>
      <c r="D879" s="13" t="s">
        <v>54</v>
      </c>
      <c r="E879" s="11" t="s">
        <v>469</v>
      </c>
      <c r="F879" s="115">
        <f>F880</f>
        <v>0</v>
      </c>
      <c r="G879" s="115">
        <f>G880</f>
        <v>285225</v>
      </c>
      <c r="H879" s="115">
        <f>H880</f>
        <v>285225</v>
      </c>
      <c r="I879" s="115">
        <f>I880</f>
        <v>285225</v>
      </c>
    </row>
    <row r="880" spans="1:9" ht="37.5">
      <c r="A880" s="39" t="s">
        <v>31</v>
      </c>
      <c r="B880" s="11" t="s">
        <v>397</v>
      </c>
      <c r="C880" s="11" t="s">
        <v>472</v>
      </c>
      <c r="D880" s="13" t="s">
        <v>32</v>
      </c>
      <c r="E880" s="11" t="s">
        <v>469</v>
      </c>
      <c r="F880" s="115">
        <f>F881+F885</f>
        <v>0</v>
      </c>
      <c r="G880" s="115">
        <f>G881+G885</f>
        <v>285225</v>
      </c>
      <c r="H880" s="115">
        <f>H881+H885</f>
        <v>285225</v>
      </c>
      <c r="I880" s="115">
        <f>I881+I885</f>
        <v>285225</v>
      </c>
    </row>
    <row r="881" spans="1:9" ht="37.5">
      <c r="A881" s="39" t="s">
        <v>60</v>
      </c>
      <c r="B881" s="11" t="s">
        <v>397</v>
      </c>
      <c r="C881" s="11" t="s">
        <v>472</v>
      </c>
      <c r="D881" s="13" t="s">
        <v>61</v>
      </c>
      <c r="E881" s="11" t="s">
        <v>469</v>
      </c>
      <c r="F881" s="115">
        <f aca="true" t="shared" si="77" ref="F881:I883">F882</f>
        <v>0</v>
      </c>
      <c r="G881" s="115">
        <f t="shared" si="77"/>
        <v>127200</v>
      </c>
      <c r="H881" s="115">
        <f t="shared" si="77"/>
        <v>127200</v>
      </c>
      <c r="I881" s="115">
        <f t="shared" si="77"/>
        <v>127200</v>
      </c>
    </row>
    <row r="882" spans="1:9" ht="37.5">
      <c r="A882" s="12" t="s">
        <v>512</v>
      </c>
      <c r="B882" s="11" t="s">
        <v>397</v>
      </c>
      <c r="C882" s="11" t="s">
        <v>472</v>
      </c>
      <c r="D882" s="13" t="s">
        <v>61</v>
      </c>
      <c r="E882" s="11" t="s">
        <v>252</v>
      </c>
      <c r="F882" s="115">
        <f t="shared" si="77"/>
        <v>0</v>
      </c>
      <c r="G882" s="115">
        <f t="shared" si="77"/>
        <v>127200</v>
      </c>
      <c r="H882" s="115">
        <f t="shared" si="77"/>
        <v>127200</v>
      </c>
      <c r="I882" s="115">
        <f t="shared" si="77"/>
        <v>127200</v>
      </c>
    </row>
    <row r="883" spans="1:9" ht="18.75">
      <c r="A883" s="39" t="s">
        <v>513</v>
      </c>
      <c r="B883" s="11" t="s">
        <v>397</v>
      </c>
      <c r="C883" s="11" t="s">
        <v>472</v>
      </c>
      <c r="D883" s="13" t="s">
        <v>61</v>
      </c>
      <c r="E883" s="11" t="s">
        <v>510</v>
      </c>
      <c r="F883" s="115">
        <f t="shared" si="77"/>
        <v>0</v>
      </c>
      <c r="G883" s="115">
        <f t="shared" si="77"/>
        <v>127200</v>
      </c>
      <c r="H883" s="115">
        <f t="shared" si="77"/>
        <v>127200</v>
      </c>
      <c r="I883" s="115">
        <f t="shared" si="77"/>
        <v>127200</v>
      </c>
    </row>
    <row r="884" spans="1:9" ht="56.25">
      <c r="A884" s="39" t="s">
        <v>514</v>
      </c>
      <c r="B884" s="11" t="s">
        <v>397</v>
      </c>
      <c r="C884" s="11" t="s">
        <v>472</v>
      </c>
      <c r="D884" s="13" t="s">
        <v>61</v>
      </c>
      <c r="E884" s="11" t="s">
        <v>511</v>
      </c>
      <c r="F884" s="115">
        <f>'приложение № 4'!G170</f>
        <v>0</v>
      </c>
      <c r="G884" s="115">
        <f>'приложение № 4'!H170</f>
        <v>127200</v>
      </c>
      <c r="H884" s="115">
        <f>'приложение № 4'!I170</f>
        <v>127200</v>
      </c>
      <c r="I884" s="115">
        <f>'приложение № 4'!J170</f>
        <v>127200</v>
      </c>
    </row>
    <row r="885" spans="1:9" ht="18.75">
      <c r="A885" s="39" t="s">
        <v>57</v>
      </c>
      <c r="B885" s="11" t="s">
        <v>397</v>
      </c>
      <c r="C885" s="11" t="s">
        <v>472</v>
      </c>
      <c r="D885" s="13" t="s">
        <v>58</v>
      </c>
      <c r="E885" s="11" t="s">
        <v>469</v>
      </c>
      <c r="F885" s="115">
        <f aca="true" t="shared" si="78" ref="F885:I887">F886</f>
        <v>0</v>
      </c>
      <c r="G885" s="115">
        <f t="shared" si="78"/>
        <v>158025</v>
      </c>
      <c r="H885" s="115">
        <f t="shared" si="78"/>
        <v>158025</v>
      </c>
      <c r="I885" s="115">
        <f t="shared" si="78"/>
        <v>158025</v>
      </c>
    </row>
    <row r="886" spans="1:9" ht="37.5">
      <c r="A886" s="12" t="s">
        <v>512</v>
      </c>
      <c r="B886" s="11" t="s">
        <v>397</v>
      </c>
      <c r="C886" s="11" t="s">
        <v>472</v>
      </c>
      <c r="D886" s="13" t="s">
        <v>58</v>
      </c>
      <c r="E886" s="11" t="s">
        <v>252</v>
      </c>
      <c r="F886" s="115">
        <f t="shared" si="78"/>
        <v>0</v>
      </c>
      <c r="G886" s="115">
        <f t="shared" si="78"/>
        <v>158025</v>
      </c>
      <c r="H886" s="115">
        <f t="shared" si="78"/>
        <v>158025</v>
      </c>
      <c r="I886" s="115">
        <f t="shared" si="78"/>
        <v>158025</v>
      </c>
    </row>
    <row r="887" spans="1:9" ht="18.75">
      <c r="A887" s="39" t="s">
        <v>513</v>
      </c>
      <c r="B887" s="11" t="s">
        <v>397</v>
      </c>
      <c r="C887" s="11" t="s">
        <v>472</v>
      </c>
      <c r="D887" s="13" t="s">
        <v>58</v>
      </c>
      <c r="E887" s="11" t="s">
        <v>510</v>
      </c>
      <c r="F887" s="115">
        <f t="shared" si="78"/>
        <v>0</v>
      </c>
      <c r="G887" s="115">
        <f t="shared" si="78"/>
        <v>158025</v>
      </c>
      <c r="H887" s="115">
        <f t="shared" si="78"/>
        <v>158025</v>
      </c>
      <c r="I887" s="115">
        <f t="shared" si="78"/>
        <v>158025</v>
      </c>
    </row>
    <row r="888" spans="1:9" ht="56.25">
      <c r="A888" s="39" t="s">
        <v>514</v>
      </c>
      <c r="B888" s="11" t="s">
        <v>397</v>
      </c>
      <c r="C888" s="11" t="s">
        <v>472</v>
      </c>
      <c r="D888" s="13" t="s">
        <v>58</v>
      </c>
      <c r="E888" s="11" t="s">
        <v>511</v>
      </c>
      <c r="F888" s="107">
        <f>'приложение № 4'!G174</f>
        <v>0</v>
      </c>
      <c r="G888" s="107">
        <f>'приложение № 4'!H174</f>
        <v>158025</v>
      </c>
      <c r="H888" s="107">
        <f>'приложение № 4'!I174</f>
        <v>158025</v>
      </c>
      <c r="I888" s="107">
        <f>'приложение № 4'!J174</f>
        <v>158025</v>
      </c>
    </row>
    <row r="889" spans="1:9" ht="18.75">
      <c r="A889" s="39" t="s">
        <v>59</v>
      </c>
      <c r="B889" s="11" t="s">
        <v>397</v>
      </c>
      <c r="C889" s="11" t="s">
        <v>495</v>
      </c>
      <c r="D889" s="13" t="s">
        <v>468</v>
      </c>
      <c r="E889" s="11" t="s">
        <v>469</v>
      </c>
      <c r="F889" s="115">
        <f aca="true" t="shared" si="79" ref="F889:I894">F890</f>
        <v>0</v>
      </c>
      <c r="G889" s="115">
        <f t="shared" si="79"/>
        <v>9631578</v>
      </c>
      <c r="H889" s="115">
        <f t="shared" si="79"/>
        <v>9631578</v>
      </c>
      <c r="I889" s="115">
        <f t="shared" si="79"/>
        <v>9631578</v>
      </c>
    </row>
    <row r="890" spans="1:9" ht="21" customHeight="1">
      <c r="A890" s="39" t="s">
        <v>53</v>
      </c>
      <c r="B890" s="11" t="s">
        <v>397</v>
      </c>
      <c r="C890" s="11" t="s">
        <v>495</v>
      </c>
      <c r="D890" s="13" t="s">
        <v>54</v>
      </c>
      <c r="E890" s="11" t="s">
        <v>469</v>
      </c>
      <c r="F890" s="115">
        <f t="shared" si="79"/>
        <v>0</v>
      </c>
      <c r="G890" s="115">
        <f t="shared" si="79"/>
        <v>9631578</v>
      </c>
      <c r="H890" s="115">
        <f t="shared" si="79"/>
        <v>9631578</v>
      </c>
      <c r="I890" s="115">
        <f t="shared" si="79"/>
        <v>9631578</v>
      </c>
    </row>
    <row r="891" spans="1:9" ht="37.5">
      <c r="A891" s="39" t="s">
        <v>31</v>
      </c>
      <c r="B891" s="11" t="s">
        <v>397</v>
      </c>
      <c r="C891" s="11" t="s">
        <v>495</v>
      </c>
      <c r="D891" s="13" t="s">
        <v>32</v>
      </c>
      <c r="E891" s="11" t="s">
        <v>469</v>
      </c>
      <c r="F891" s="115">
        <f t="shared" si="79"/>
        <v>0</v>
      </c>
      <c r="G891" s="115">
        <f t="shared" si="79"/>
        <v>9631578</v>
      </c>
      <c r="H891" s="115">
        <f t="shared" si="79"/>
        <v>9631578</v>
      </c>
      <c r="I891" s="115">
        <f t="shared" si="79"/>
        <v>9631578</v>
      </c>
    </row>
    <row r="892" spans="1:9" ht="37.5">
      <c r="A892" s="39" t="s">
        <v>60</v>
      </c>
      <c r="B892" s="11" t="s">
        <v>397</v>
      </c>
      <c r="C892" s="11" t="s">
        <v>495</v>
      </c>
      <c r="D892" s="13" t="s">
        <v>61</v>
      </c>
      <c r="E892" s="11" t="s">
        <v>469</v>
      </c>
      <c r="F892" s="115">
        <f t="shared" si="79"/>
        <v>0</v>
      </c>
      <c r="G892" s="115">
        <f t="shared" si="79"/>
        <v>9631578</v>
      </c>
      <c r="H892" s="115">
        <f t="shared" si="79"/>
        <v>9631578</v>
      </c>
      <c r="I892" s="115">
        <f t="shared" si="79"/>
        <v>9631578</v>
      </c>
    </row>
    <row r="893" spans="1:9" ht="37.5">
      <c r="A893" s="12" t="s">
        <v>512</v>
      </c>
      <c r="B893" s="11" t="s">
        <v>397</v>
      </c>
      <c r="C893" s="11" t="s">
        <v>495</v>
      </c>
      <c r="D893" s="13" t="s">
        <v>61</v>
      </c>
      <c r="E893" s="11" t="s">
        <v>252</v>
      </c>
      <c r="F893" s="115">
        <f t="shared" si="79"/>
        <v>0</v>
      </c>
      <c r="G893" s="115">
        <f t="shared" si="79"/>
        <v>9631578</v>
      </c>
      <c r="H893" s="115">
        <f t="shared" si="79"/>
        <v>9631578</v>
      </c>
      <c r="I893" s="115">
        <f t="shared" si="79"/>
        <v>9631578</v>
      </c>
    </row>
    <row r="894" spans="1:9" ht="18.75">
      <c r="A894" s="39" t="s">
        <v>513</v>
      </c>
      <c r="B894" s="11" t="s">
        <v>397</v>
      </c>
      <c r="C894" s="11" t="s">
        <v>495</v>
      </c>
      <c r="D894" s="13" t="s">
        <v>61</v>
      </c>
      <c r="E894" s="11" t="s">
        <v>510</v>
      </c>
      <c r="F894" s="115">
        <f t="shared" si="79"/>
        <v>0</v>
      </c>
      <c r="G894" s="115">
        <f t="shared" si="79"/>
        <v>9631578</v>
      </c>
      <c r="H894" s="115">
        <f t="shared" si="79"/>
        <v>9631578</v>
      </c>
      <c r="I894" s="115">
        <f t="shared" si="79"/>
        <v>9631578</v>
      </c>
    </row>
    <row r="895" spans="1:9" ht="56.25">
      <c r="A895" s="39" t="s">
        <v>514</v>
      </c>
      <c r="B895" s="11" t="s">
        <v>397</v>
      </c>
      <c r="C895" s="11" t="s">
        <v>495</v>
      </c>
      <c r="D895" s="13" t="s">
        <v>61</v>
      </c>
      <c r="E895" s="11" t="s">
        <v>511</v>
      </c>
      <c r="F895" s="107">
        <f>'приложение № 4'!G181</f>
        <v>0</v>
      </c>
      <c r="G895" s="107">
        <f>'приложение № 4'!H181</f>
        <v>9631578</v>
      </c>
      <c r="H895" s="107">
        <f>'приложение № 4'!I181</f>
        <v>9631578</v>
      </c>
      <c r="I895" s="107">
        <f>'приложение № 4'!J181</f>
        <v>9631578</v>
      </c>
    </row>
    <row r="896" spans="1:9" ht="18.75">
      <c r="A896" s="69" t="s">
        <v>325</v>
      </c>
      <c r="B896" s="68" t="s">
        <v>397</v>
      </c>
      <c r="C896" s="68" t="s">
        <v>490</v>
      </c>
      <c r="D896" s="68" t="s">
        <v>468</v>
      </c>
      <c r="E896" s="68" t="s">
        <v>469</v>
      </c>
      <c r="F896" s="107">
        <f>F897+F904+F907</f>
        <v>6499952</v>
      </c>
      <c r="G896" s="107">
        <f>G897+G904+G907</f>
        <v>0</v>
      </c>
      <c r="H896" s="107">
        <f>H897+H904+H907</f>
        <v>6499952</v>
      </c>
      <c r="I896" s="107">
        <f>I897+I904+I907</f>
        <v>6481488.82</v>
      </c>
    </row>
    <row r="897" spans="1:9" ht="37.5">
      <c r="A897" s="69" t="s">
        <v>473</v>
      </c>
      <c r="B897" s="68" t="s">
        <v>397</v>
      </c>
      <c r="C897" s="68" t="s">
        <v>490</v>
      </c>
      <c r="D897" s="68" t="s">
        <v>446</v>
      </c>
      <c r="E897" s="68" t="s">
        <v>469</v>
      </c>
      <c r="F897" s="107">
        <f>F898</f>
        <v>6484452</v>
      </c>
      <c r="G897" s="107">
        <f>G898</f>
        <v>-154419.99999999988</v>
      </c>
      <c r="H897" s="107">
        <f>H898</f>
        <v>6330032</v>
      </c>
      <c r="I897" s="107">
        <f>I898</f>
        <v>6311568.82</v>
      </c>
    </row>
    <row r="898" spans="1:9" ht="18.75">
      <c r="A898" s="65" t="s">
        <v>459</v>
      </c>
      <c r="B898" s="68" t="s">
        <v>397</v>
      </c>
      <c r="C898" s="68" t="s">
        <v>490</v>
      </c>
      <c r="D898" s="68" t="s">
        <v>479</v>
      </c>
      <c r="E898" s="68" t="s">
        <v>469</v>
      </c>
      <c r="F898" s="107">
        <f>F899+F902</f>
        <v>6484452</v>
      </c>
      <c r="G898" s="107">
        <f>G899+G902</f>
        <v>-154419.99999999988</v>
      </c>
      <c r="H898" s="107">
        <f>H899+H902</f>
        <v>6330032</v>
      </c>
      <c r="I898" s="107">
        <f>I899+I902</f>
        <v>6311568.82</v>
      </c>
    </row>
    <row r="899" spans="1:9" ht="18.75">
      <c r="A899" s="65" t="s">
        <v>403</v>
      </c>
      <c r="B899" s="68" t="s">
        <v>397</v>
      </c>
      <c r="C899" s="68" t="s">
        <v>490</v>
      </c>
      <c r="D899" s="66" t="s">
        <v>115</v>
      </c>
      <c r="E899" s="68" t="s">
        <v>469</v>
      </c>
      <c r="F899" s="107">
        <f>F900+F901</f>
        <v>5814532</v>
      </c>
      <c r="G899" s="107">
        <f>G900+G901</f>
        <v>-248788.3899999999</v>
      </c>
      <c r="H899" s="107">
        <f>H900+H901</f>
        <v>5565743.61</v>
      </c>
      <c r="I899" s="107">
        <f>I900+I901</f>
        <v>5547280.430000001</v>
      </c>
    </row>
    <row r="900" spans="1:9" ht="56.25">
      <c r="A900" s="36" t="s">
        <v>273</v>
      </c>
      <c r="B900" s="68" t="s">
        <v>397</v>
      </c>
      <c r="C900" s="68" t="s">
        <v>490</v>
      </c>
      <c r="D900" s="66" t="s">
        <v>115</v>
      </c>
      <c r="E900" s="68" t="s">
        <v>311</v>
      </c>
      <c r="F900" s="107">
        <f>'приложение № 4'!G186</f>
        <v>5592733</v>
      </c>
      <c r="G900" s="107">
        <f>'приложение № 4'!H186</f>
        <v>-89157.12999999989</v>
      </c>
      <c r="H900" s="107">
        <f>'приложение № 4'!I186</f>
        <v>5503575.87</v>
      </c>
      <c r="I900" s="107">
        <f>'приложение № 4'!J186</f>
        <v>5485112.69</v>
      </c>
    </row>
    <row r="901" spans="1:9" ht="18.75">
      <c r="A901" s="36" t="s">
        <v>313</v>
      </c>
      <c r="B901" s="68" t="s">
        <v>397</v>
      </c>
      <c r="C901" s="68" t="s">
        <v>490</v>
      </c>
      <c r="D901" s="66" t="s">
        <v>115</v>
      </c>
      <c r="E901" s="68" t="s">
        <v>312</v>
      </c>
      <c r="F901" s="107">
        <f>'приложение № 4'!G187</f>
        <v>221799</v>
      </c>
      <c r="G901" s="107">
        <f>'приложение № 4'!H187</f>
        <v>-159631.26</v>
      </c>
      <c r="H901" s="107">
        <f>'приложение № 4'!I187</f>
        <v>62167.74</v>
      </c>
      <c r="I901" s="107">
        <f>'приложение № 4'!J187</f>
        <v>62167.74</v>
      </c>
    </row>
    <row r="902" spans="1:9" ht="75">
      <c r="A902" s="23" t="s">
        <v>302</v>
      </c>
      <c r="B902" s="68" t="s">
        <v>397</v>
      </c>
      <c r="C902" s="68" t="s">
        <v>490</v>
      </c>
      <c r="D902" s="66" t="s">
        <v>360</v>
      </c>
      <c r="E902" s="68" t="s">
        <v>469</v>
      </c>
      <c r="F902" s="107">
        <f>F903</f>
        <v>669920</v>
      </c>
      <c r="G902" s="107">
        <f>G903</f>
        <v>94368.39000000001</v>
      </c>
      <c r="H902" s="107">
        <f>H903</f>
        <v>764288.39</v>
      </c>
      <c r="I902" s="107">
        <f>I903</f>
        <v>764288.39</v>
      </c>
    </row>
    <row r="903" spans="1:9" ht="56.25">
      <c r="A903" s="36" t="s">
        <v>273</v>
      </c>
      <c r="B903" s="68" t="s">
        <v>397</v>
      </c>
      <c r="C903" s="68" t="s">
        <v>490</v>
      </c>
      <c r="D903" s="66" t="s">
        <v>360</v>
      </c>
      <c r="E903" s="68" t="s">
        <v>311</v>
      </c>
      <c r="F903" s="107">
        <f>'приложение № 4'!G189</f>
        <v>669920</v>
      </c>
      <c r="G903" s="107">
        <f>'приложение № 4'!H189</f>
        <v>94368.39000000001</v>
      </c>
      <c r="H903" s="107">
        <f>'приложение № 4'!I189</f>
        <v>764288.39</v>
      </c>
      <c r="I903" s="107">
        <f>'приложение № 4'!J189</f>
        <v>764288.39</v>
      </c>
    </row>
    <row r="904" spans="1:9" ht="18.75">
      <c r="A904" s="69" t="s">
        <v>253</v>
      </c>
      <c r="B904" s="66" t="s">
        <v>397</v>
      </c>
      <c r="C904" s="66" t="s">
        <v>490</v>
      </c>
      <c r="D904" s="66" t="s">
        <v>489</v>
      </c>
      <c r="E904" s="68" t="s">
        <v>469</v>
      </c>
      <c r="F904" s="67">
        <f>F905</f>
        <v>15500</v>
      </c>
      <c r="G904" s="67">
        <f aca="true" t="shared" si="80" ref="F904:I905">G905</f>
        <v>0</v>
      </c>
      <c r="H904" s="67">
        <f t="shared" si="80"/>
        <v>15500</v>
      </c>
      <c r="I904" s="67">
        <f t="shared" si="80"/>
        <v>15500</v>
      </c>
    </row>
    <row r="905" spans="1:9" ht="37.5">
      <c r="A905" s="69" t="s">
        <v>509</v>
      </c>
      <c r="B905" s="68" t="s">
        <v>397</v>
      </c>
      <c r="C905" s="68" t="s">
        <v>490</v>
      </c>
      <c r="D905" s="66" t="s">
        <v>321</v>
      </c>
      <c r="E905" s="68" t="s">
        <v>469</v>
      </c>
      <c r="F905" s="67">
        <f t="shared" si="80"/>
        <v>15500</v>
      </c>
      <c r="G905" s="67">
        <f t="shared" si="80"/>
        <v>0</v>
      </c>
      <c r="H905" s="67">
        <f t="shared" si="80"/>
        <v>15500</v>
      </c>
      <c r="I905" s="67">
        <f t="shared" si="80"/>
        <v>15500</v>
      </c>
    </row>
    <row r="906" spans="1:9" ht="18.75">
      <c r="A906" s="69" t="s">
        <v>313</v>
      </c>
      <c r="B906" s="68" t="s">
        <v>397</v>
      </c>
      <c r="C906" s="68" t="s">
        <v>490</v>
      </c>
      <c r="D906" s="66" t="s">
        <v>321</v>
      </c>
      <c r="E906" s="68" t="s">
        <v>312</v>
      </c>
      <c r="F906" s="67">
        <f>'приложение № 4'!G192</f>
        <v>15500</v>
      </c>
      <c r="G906" s="67">
        <f>'приложение № 4'!H192</f>
        <v>0</v>
      </c>
      <c r="H906" s="67">
        <f>'приложение № 4'!I192</f>
        <v>15500</v>
      </c>
      <c r="I906" s="67">
        <f>'приложение № 4'!J192</f>
        <v>15500</v>
      </c>
    </row>
    <row r="907" spans="1:9" ht="18.75">
      <c r="A907" s="40" t="s">
        <v>5</v>
      </c>
      <c r="B907" s="13" t="s">
        <v>397</v>
      </c>
      <c r="C907" s="13" t="s">
        <v>490</v>
      </c>
      <c r="D907" s="11" t="s">
        <v>10</v>
      </c>
      <c r="E907" s="13" t="s">
        <v>469</v>
      </c>
      <c r="F907" s="109">
        <f>F908+F911</f>
        <v>0</v>
      </c>
      <c r="G907" s="109">
        <f>G908+G911</f>
        <v>154420</v>
      </c>
      <c r="H907" s="109">
        <f>H908+H911</f>
        <v>154420</v>
      </c>
      <c r="I907" s="109">
        <f>I908+I911</f>
        <v>154420</v>
      </c>
    </row>
    <row r="908" spans="1:9" ht="18.75">
      <c r="A908" s="40" t="s">
        <v>17</v>
      </c>
      <c r="B908" s="13" t="s">
        <v>397</v>
      </c>
      <c r="C908" s="13" t="s">
        <v>490</v>
      </c>
      <c r="D908" s="11" t="s">
        <v>11</v>
      </c>
      <c r="E908" s="13" t="s">
        <v>469</v>
      </c>
      <c r="F908" s="109">
        <f>F910+F909</f>
        <v>0</v>
      </c>
      <c r="G908" s="109">
        <f>G910+G909</f>
        <v>31036</v>
      </c>
      <c r="H908" s="109">
        <f>H910+H909</f>
        <v>31036</v>
      </c>
      <c r="I908" s="109">
        <f>I910+I909</f>
        <v>31036</v>
      </c>
    </row>
    <row r="909" spans="1:9" ht="56.25">
      <c r="A909" s="39" t="s">
        <v>273</v>
      </c>
      <c r="B909" s="13" t="s">
        <v>397</v>
      </c>
      <c r="C909" s="13" t="s">
        <v>490</v>
      </c>
      <c r="D909" s="11" t="s">
        <v>11</v>
      </c>
      <c r="E909" s="13" t="s">
        <v>311</v>
      </c>
      <c r="F909" s="109">
        <f>'приложение № 4'!G195</f>
        <v>0</v>
      </c>
      <c r="G909" s="109">
        <f>'приложение № 4'!H195</f>
        <v>3000</v>
      </c>
      <c r="H909" s="109">
        <f>'приложение № 4'!I195</f>
        <v>3000</v>
      </c>
      <c r="I909" s="109">
        <f>'приложение № 4'!J195</f>
        <v>3000</v>
      </c>
    </row>
    <row r="910" spans="1:9" ht="18.75">
      <c r="A910" s="40" t="s">
        <v>313</v>
      </c>
      <c r="B910" s="13" t="s">
        <v>397</v>
      </c>
      <c r="C910" s="13" t="s">
        <v>490</v>
      </c>
      <c r="D910" s="11" t="s">
        <v>11</v>
      </c>
      <c r="E910" s="13" t="s">
        <v>312</v>
      </c>
      <c r="F910" s="109">
        <f>'приложение № 4'!G196</f>
        <v>0</v>
      </c>
      <c r="G910" s="109">
        <f>'приложение № 4'!H196</f>
        <v>28036</v>
      </c>
      <c r="H910" s="109">
        <f>'приложение № 4'!I196</f>
        <v>28036</v>
      </c>
      <c r="I910" s="109">
        <f>'приложение № 4'!J196</f>
        <v>28036</v>
      </c>
    </row>
    <row r="911" spans="1:9" ht="37.5">
      <c r="A911" s="40" t="s">
        <v>18</v>
      </c>
      <c r="B911" s="13" t="s">
        <v>397</v>
      </c>
      <c r="C911" s="13" t="s">
        <v>490</v>
      </c>
      <c r="D911" s="11" t="s">
        <v>12</v>
      </c>
      <c r="E911" s="13" t="s">
        <v>469</v>
      </c>
      <c r="F911" s="109">
        <f>F912</f>
        <v>0</v>
      </c>
      <c r="G911" s="109">
        <f>G912</f>
        <v>123384</v>
      </c>
      <c r="H911" s="109">
        <f>H912</f>
        <v>123384</v>
      </c>
      <c r="I911" s="109">
        <f>I912</f>
        <v>123384</v>
      </c>
    </row>
    <row r="912" spans="1:9" ht="18.75">
      <c r="A912" s="40" t="s">
        <v>313</v>
      </c>
      <c r="B912" s="13" t="s">
        <v>397</v>
      </c>
      <c r="C912" s="13" t="s">
        <v>490</v>
      </c>
      <c r="D912" s="11" t="s">
        <v>12</v>
      </c>
      <c r="E912" s="13" t="s">
        <v>312</v>
      </c>
      <c r="F912" s="67">
        <f>'приложение № 4'!G198</f>
        <v>0</v>
      </c>
      <c r="G912" s="67">
        <f>'приложение № 4'!H198</f>
        <v>123384</v>
      </c>
      <c r="H912" s="67">
        <f>'приложение № 4'!I198</f>
        <v>123384</v>
      </c>
      <c r="I912" s="67">
        <f>'приложение № 4'!J198</f>
        <v>123384</v>
      </c>
    </row>
    <row r="913" spans="1:9" ht="24" customHeight="1">
      <c r="A913" s="26" t="s">
        <v>396</v>
      </c>
      <c r="B913" s="27" t="s">
        <v>332</v>
      </c>
      <c r="C913" s="27" t="s">
        <v>467</v>
      </c>
      <c r="D913" s="25" t="s">
        <v>468</v>
      </c>
      <c r="E913" s="27" t="s">
        <v>469</v>
      </c>
      <c r="F913" s="37">
        <f aca="true" t="shared" si="81" ref="F913:I917">F914</f>
        <v>2500000</v>
      </c>
      <c r="G913" s="37">
        <f t="shared" si="81"/>
        <v>6598844.74</v>
      </c>
      <c r="H913" s="37">
        <f t="shared" si="81"/>
        <v>9098844.74</v>
      </c>
      <c r="I913" s="37">
        <f t="shared" si="81"/>
        <v>5560454.14</v>
      </c>
    </row>
    <row r="914" spans="1:9" ht="18.75">
      <c r="A914" s="69" t="s">
        <v>333</v>
      </c>
      <c r="B914" s="68" t="s">
        <v>332</v>
      </c>
      <c r="C914" s="68" t="s">
        <v>460</v>
      </c>
      <c r="D914" s="66" t="s">
        <v>468</v>
      </c>
      <c r="E914" s="68" t="s">
        <v>469</v>
      </c>
      <c r="F914" s="67">
        <f t="shared" si="81"/>
        <v>2500000</v>
      </c>
      <c r="G914" s="67">
        <f t="shared" si="81"/>
        <v>6598844.74</v>
      </c>
      <c r="H914" s="67">
        <f t="shared" si="81"/>
        <v>9098844.74</v>
      </c>
      <c r="I914" s="67">
        <f t="shared" si="81"/>
        <v>5560454.14</v>
      </c>
    </row>
    <row r="915" spans="1:9" ht="18.75">
      <c r="A915" s="69" t="s">
        <v>398</v>
      </c>
      <c r="B915" s="68" t="s">
        <v>332</v>
      </c>
      <c r="C915" s="68" t="s">
        <v>460</v>
      </c>
      <c r="D915" s="68" t="s">
        <v>399</v>
      </c>
      <c r="E915" s="68" t="s">
        <v>469</v>
      </c>
      <c r="F915" s="67">
        <f t="shared" si="81"/>
        <v>2500000</v>
      </c>
      <c r="G915" s="67">
        <f t="shared" si="81"/>
        <v>6598844.74</v>
      </c>
      <c r="H915" s="67">
        <f t="shared" si="81"/>
        <v>9098844.74</v>
      </c>
      <c r="I915" s="67">
        <f t="shared" si="81"/>
        <v>5560454.14</v>
      </c>
    </row>
    <row r="916" spans="1:9" ht="18.75">
      <c r="A916" s="69" t="s">
        <v>400</v>
      </c>
      <c r="B916" s="68" t="s">
        <v>332</v>
      </c>
      <c r="C916" s="68" t="s">
        <v>460</v>
      </c>
      <c r="D916" s="68" t="s">
        <v>401</v>
      </c>
      <c r="E916" s="68" t="s">
        <v>469</v>
      </c>
      <c r="F916" s="67">
        <f t="shared" si="81"/>
        <v>2500000</v>
      </c>
      <c r="G916" s="67">
        <f t="shared" si="81"/>
        <v>6598844.74</v>
      </c>
      <c r="H916" s="67">
        <f t="shared" si="81"/>
        <v>9098844.74</v>
      </c>
      <c r="I916" s="67">
        <f t="shared" si="81"/>
        <v>5560454.14</v>
      </c>
    </row>
    <row r="917" spans="1:9" ht="18.75">
      <c r="A917" s="69" t="s">
        <v>182</v>
      </c>
      <c r="B917" s="68" t="s">
        <v>332</v>
      </c>
      <c r="C917" s="68" t="s">
        <v>460</v>
      </c>
      <c r="D917" s="68" t="s">
        <v>401</v>
      </c>
      <c r="E917" s="68" t="s">
        <v>183</v>
      </c>
      <c r="F917" s="67">
        <f t="shared" si="81"/>
        <v>2500000</v>
      </c>
      <c r="G917" s="67">
        <f t="shared" si="81"/>
        <v>6598844.74</v>
      </c>
      <c r="H917" s="67">
        <f t="shared" si="81"/>
        <v>9098844.74</v>
      </c>
      <c r="I917" s="67">
        <f t="shared" si="81"/>
        <v>5560454.14</v>
      </c>
    </row>
    <row r="918" spans="1:9" ht="18.75">
      <c r="A918" s="69" t="s">
        <v>184</v>
      </c>
      <c r="B918" s="68" t="s">
        <v>332</v>
      </c>
      <c r="C918" s="68" t="s">
        <v>460</v>
      </c>
      <c r="D918" s="68" t="s">
        <v>401</v>
      </c>
      <c r="E918" s="68" t="s">
        <v>185</v>
      </c>
      <c r="F918" s="67">
        <f>'приложение № 4'!G694</f>
        <v>2500000</v>
      </c>
      <c r="G918" s="67">
        <f>'приложение № 4'!H694</f>
        <v>6598844.74</v>
      </c>
      <c r="H918" s="67">
        <f>'приложение № 4'!I694</f>
        <v>9098844.74</v>
      </c>
      <c r="I918" s="67">
        <f>'приложение № 4'!J694</f>
        <v>5560454.14</v>
      </c>
    </row>
    <row r="919" spans="1:9" ht="33" customHeight="1">
      <c r="A919" s="26" t="s">
        <v>402</v>
      </c>
      <c r="B919" s="31"/>
      <c r="C919" s="32"/>
      <c r="D919" s="31"/>
      <c r="E919" s="31"/>
      <c r="F919" s="37">
        <f>F913+F651+F590+F361+F356+F255+F184+F144+F14+F857</f>
        <v>2040179476</v>
      </c>
      <c r="G919" s="37">
        <f>G913+G651+G590+G361+G356+G255+G184+G144+G14+G857</f>
        <v>142416073.2</v>
      </c>
      <c r="H919" s="37">
        <f>H913+H651+H590+H361+H356+H255+H184+H144+H14+H857</f>
        <v>2182595549.2</v>
      </c>
      <c r="I919" s="37">
        <f>I913+I651+I590+I361+I356+I255+I184+I144+I14+I857</f>
        <v>2118309155.9700003</v>
      </c>
    </row>
    <row r="920" spans="1:9" s="99" customFormat="1" ht="18.75">
      <c r="A920" s="99" t="s">
        <v>309</v>
      </c>
      <c r="C920" s="100"/>
      <c r="F920" s="101">
        <f>'приложение № 4'!G1069</f>
        <v>2040179476</v>
      </c>
      <c r="G920" s="101">
        <f>'приложение № 4'!H1069</f>
        <v>142416073.19999996</v>
      </c>
      <c r="H920" s="101">
        <f>'приложение № 4'!I1069</f>
        <v>2182595549.2000003</v>
      </c>
      <c r="I920" s="101">
        <f>'приложение № 4'!J1069</f>
        <v>2118309155.9700003</v>
      </c>
    </row>
    <row r="921" spans="1:9" s="99" customFormat="1" ht="18.75">
      <c r="A921" s="99" t="s">
        <v>310</v>
      </c>
      <c r="C921" s="100"/>
      <c r="F921" s="101">
        <f>F919-F920</f>
        <v>0</v>
      </c>
      <c r="G921" s="101">
        <f>G919-G920</f>
        <v>0</v>
      </c>
      <c r="H921" s="101">
        <f>H919-H920</f>
        <v>0</v>
      </c>
      <c r="I921" s="101">
        <f>I919-I920</f>
        <v>0</v>
      </c>
    </row>
    <row r="922" spans="6:9" ht="18.75">
      <c r="F922" s="89"/>
      <c r="G922" s="89"/>
      <c r="H922" s="89"/>
      <c r="I922" s="89"/>
    </row>
    <row r="923" spans="6:9" ht="18.75">
      <c r="F923" s="35"/>
      <c r="G923" s="35"/>
      <c r="H923" s="35"/>
      <c r="I923" s="35"/>
    </row>
    <row r="926" spans="6:9" ht="18.75">
      <c r="F926" s="18"/>
      <c r="G926" s="18"/>
      <c r="H926" s="18"/>
      <c r="I926" s="18"/>
    </row>
  </sheetData>
  <sheetProtection/>
  <mergeCells count="11">
    <mergeCell ref="I10:I12"/>
    <mergeCell ref="A7:E7"/>
    <mergeCell ref="A10:A12"/>
    <mergeCell ref="B11:B12"/>
    <mergeCell ref="C11:C12"/>
    <mergeCell ref="B10:E10"/>
    <mergeCell ref="D11:D12"/>
    <mergeCell ref="E11:E12"/>
    <mergeCell ref="F10:F12"/>
    <mergeCell ref="G10:G12"/>
    <mergeCell ref="H10:H12"/>
  </mergeCells>
  <printOptions/>
  <pageMargins left="0.7874015748031497" right="0" top="0.7874015748031497" bottom="0.3937007874015748" header="0.5118110236220472" footer="0.11811023622047245"/>
  <pageSetup fitToHeight="32" fitToWidth="1" horizontalDpi="600" verticalDpi="600" orientation="portrait" paperSize="9" scale="5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Milyaeva</cp:lastModifiedBy>
  <cp:lastPrinted>2015-04-30T04:44:33Z</cp:lastPrinted>
  <dcterms:created xsi:type="dcterms:W3CDTF">1996-10-08T23:32:33Z</dcterms:created>
  <dcterms:modified xsi:type="dcterms:W3CDTF">2015-05-07T09:40:06Z</dcterms:modified>
  <cp:category/>
  <cp:version/>
  <cp:contentType/>
  <cp:contentStatus/>
</cp:coreProperties>
</file>